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90" windowWidth="27840" windowHeight="12585" activeTab="2"/>
  </bookViews>
  <sheets>
    <sheet name="Cooking Coords" sheetId="4" r:id="rId1"/>
    <sheet name="Stat Tracker" sheetId="5" r:id="rId2"/>
    <sheet name="Cooking Helper" sheetId="6" r:id="rId3"/>
    <sheet name="Lists" sheetId="7" state="hidden" r:id="rId4"/>
    <sheet name="Cooking Stock" sheetId="9" r:id="rId5"/>
  </sheets>
  <definedNames>
    <definedName name="_xlnm._FilterDatabase" localSheetId="1" hidden="1">'Stat Tracker'!$A$1:$J$980</definedName>
    <definedName name="Additives">Table1[Additive]</definedName>
    <definedName name="AddListAlpha">Lists!$E:$E</definedName>
    <definedName name="BaseListAlpha">Lists!$A:$A</definedName>
    <definedName name="Bases">Table1[[Base ]]</definedName>
    <definedName name="Stock">'Cooking Stock'!$B:$B</definedName>
  </definedNames>
  <calcPr calcId="125725"/>
  <pivotCaches>
    <pivotCache cacheId="5" r:id="rId6"/>
  </pivotCaches>
</workbook>
</file>

<file path=xl/calcChain.xml><?xml version="1.0" encoding="utf-8"?>
<calcChain xmlns="http://schemas.openxmlformats.org/spreadsheetml/2006/main">
  <c r="C2" i="5"/>
  <c r="C3"/>
  <c r="C4"/>
  <c r="C5"/>
  <c r="C6"/>
  <c r="C7"/>
  <c r="C8"/>
  <c r="C9"/>
  <c r="K6" i="6" s="1"/>
  <c r="C10" i="5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  <c r="C273"/>
  <c r="C274"/>
  <c r="C275"/>
  <c r="C276"/>
  <c r="C277"/>
  <c r="C278"/>
  <c r="C279"/>
  <c r="C280"/>
  <c r="C281"/>
  <c r="C282"/>
  <c r="C283"/>
  <c r="C284"/>
  <c r="C285"/>
  <c r="C286"/>
  <c r="C287"/>
  <c r="C288"/>
  <c r="C289"/>
  <c r="C290"/>
  <c r="C291"/>
  <c r="C292"/>
  <c r="C293"/>
  <c r="C294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C321"/>
  <c r="C322"/>
  <c r="C323"/>
  <c r="C324"/>
  <c r="C325"/>
  <c r="C326"/>
  <c r="C327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C346"/>
  <c r="C347"/>
  <c r="C348"/>
  <c r="C349"/>
  <c r="C350"/>
  <c r="C351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C369"/>
  <c r="C370"/>
  <c r="C371"/>
  <c r="C372"/>
  <c r="C373"/>
  <c r="C374"/>
  <c r="C375"/>
  <c r="C376"/>
  <c r="C377"/>
  <c r="C378"/>
  <c r="C379"/>
  <c r="C380"/>
  <c r="C381"/>
  <c r="C382"/>
  <c r="C383"/>
  <c r="C384"/>
  <c r="C385"/>
  <c r="C386"/>
  <c r="C387"/>
  <c r="C388"/>
  <c r="C389"/>
  <c r="C390"/>
  <c r="C391"/>
  <c r="C392"/>
  <c r="C393"/>
  <c r="C394"/>
  <c r="C395"/>
  <c r="C396"/>
  <c r="C397"/>
  <c r="C398"/>
  <c r="C399"/>
  <c r="C400"/>
  <c r="C401"/>
  <c r="C402"/>
  <c r="C403"/>
  <c r="C404"/>
  <c r="C405"/>
  <c r="C406"/>
  <c r="C407"/>
  <c r="C408"/>
  <c r="C409"/>
  <c r="C410"/>
  <c r="C411"/>
  <c r="C412"/>
  <c r="C413"/>
  <c r="C414"/>
  <c r="C415"/>
  <c r="C416"/>
  <c r="C417"/>
  <c r="C418"/>
  <c r="C419"/>
  <c r="C420"/>
  <c r="C421"/>
  <c r="C422"/>
  <c r="C423"/>
  <c r="C424"/>
  <c r="C425"/>
  <c r="C426"/>
  <c r="C427"/>
  <c r="C428"/>
  <c r="C429"/>
  <c r="C430"/>
  <c r="C431"/>
  <c r="C432"/>
  <c r="C433"/>
  <c r="C434"/>
  <c r="C435"/>
  <c r="C436"/>
  <c r="C437"/>
  <c r="C438"/>
  <c r="C439"/>
  <c r="C440"/>
  <c r="C441"/>
  <c r="C442"/>
  <c r="C443"/>
  <c r="C444"/>
  <c r="C445"/>
  <c r="C446"/>
  <c r="C447"/>
  <c r="C448"/>
  <c r="C449"/>
  <c r="C450"/>
  <c r="C451"/>
  <c r="C452"/>
  <c r="C453"/>
  <c r="C454"/>
  <c r="C455"/>
  <c r="C456"/>
  <c r="C457"/>
  <c r="C458"/>
  <c r="C459"/>
  <c r="C460"/>
  <c r="C461"/>
  <c r="C462"/>
  <c r="C463"/>
  <c r="C464"/>
  <c r="C465"/>
  <c r="C466"/>
  <c r="C467"/>
  <c r="C468"/>
  <c r="C469"/>
  <c r="C470"/>
  <c r="C471"/>
  <c r="C472"/>
  <c r="C473"/>
  <c r="C474"/>
  <c r="C475"/>
  <c r="C476"/>
  <c r="C477"/>
  <c r="C478"/>
  <c r="C479"/>
  <c r="C480"/>
  <c r="C481"/>
  <c r="C482"/>
  <c r="C483"/>
  <c r="C484"/>
  <c r="C485"/>
  <c r="C486"/>
  <c r="C487"/>
  <c r="C488"/>
  <c r="C489"/>
  <c r="C490"/>
  <c r="C491"/>
  <c r="C492"/>
  <c r="C493"/>
  <c r="C494"/>
  <c r="C495"/>
  <c r="C496"/>
  <c r="C497"/>
  <c r="C498"/>
  <c r="C499"/>
  <c r="C500"/>
  <c r="C501"/>
  <c r="C502"/>
  <c r="C503"/>
  <c r="C504"/>
  <c r="C505"/>
  <c r="C506"/>
  <c r="C507"/>
  <c r="C508"/>
  <c r="C509"/>
  <c r="C510"/>
  <c r="C511"/>
  <c r="C512"/>
  <c r="C513"/>
  <c r="C514"/>
  <c r="C515"/>
  <c r="C516"/>
  <c r="C517"/>
  <c r="C518"/>
  <c r="C519"/>
  <c r="C520"/>
  <c r="C521"/>
  <c r="C522"/>
  <c r="C523"/>
  <c r="C524"/>
  <c r="C525"/>
  <c r="C526"/>
  <c r="C527"/>
  <c r="C528"/>
  <c r="C529"/>
  <c r="C530"/>
  <c r="C531"/>
  <c r="C532"/>
  <c r="C533"/>
  <c r="C534"/>
  <c r="C535"/>
  <c r="C536"/>
  <c r="C537"/>
  <c r="C538"/>
  <c r="C539"/>
  <c r="C540"/>
  <c r="C541"/>
  <c r="C542"/>
  <c r="C543"/>
  <c r="C544"/>
  <c r="C545"/>
  <c r="C546"/>
  <c r="C547"/>
  <c r="C548"/>
  <c r="C549"/>
  <c r="C550"/>
  <c r="C551"/>
  <c r="C552"/>
  <c r="C553"/>
  <c r="C554"/>
  <c r="C555"/>
  <c r="C556"/>
  <c r="C557"/>
  <c r="C558"/>
  <c r="C559"/>
  <c r="C560"/>
  <c r="C561"/>
  <c r="C562"/>
  <c r="C563"/>
  <c r="C564"/>
  <c r="C565"/>
  <c r="C566"/>
  <c r="C567"/>
  <c r="C568"/>
  <c r="C569"/>
  <c r="C570"/>
  <c r="C571"/>
  <c r="C572"/>
  <c r="C573"/>
  <c r="C574"/>
  <c r="C575"/>
  <c r="C576"/>
  <c r="C577"/>
  <c r="C578"/>
  <c r="C579"/>
  <c r="C580"/>
  <c r="C581"/>
  <c r="C582"/>
  <c r="C583"/>
  <c r="C584"/>
  <c r="C585"/>
  <c r="C586"/>
  <c r="C587"/>
  <c r="C588"/>
  <c r="C589"/>
  <c r="C590"/>
  <c r="C591"/>
  <c r="C592"/>
  <c r="C593"/>
  <c r="C594"/>
  <c r="C595"/>
  <c r="C596"/>
  <c r="C597"/>
  <c r="C598"/>
  <c r="C599"/>
  <c r="C600"/>
  <c r="C601"/>
  <c r="C602"/>
  <c r="C603"/>
  <c r="C604"/>
  <c r="C605"/>
  <c r="C606"/>
  <c r="C607"/>
  <c r="C608"/>
  <c r="C609"/>
  <c r="C610"/>
  <c r="C611"/>
  <c r="C612"/>
  <c r="C613"/>
  <c r="C614"/>
  <c r="C615"/>
  <c r="C616"/>
  <c r="C617"/>
  <c r="C618"/>
  <c r="C619"/>
  <c r="C620"/>
  <c r="C621"/>
  <c r="C622"/>
  <c r="C623"/>
  <c r="C624"/>
  <c r="C625"/>
  <c r="C626"/>
  <c r="C627"/>
  <c r="C628"/>
  <c r="C629"/>
  <c r="C630"/>
  <c r="C631"/>
  <c r="C632"/>
  <c r="C633"/>
  <c r="C634"/>
  <c r="C635"/>
  <c r="C636"/>
  <c r="C637"/>
  <c r="C638"/>
  <c r="C639"/>
  <c r="C640"/>
  <c r="C641"/>
  <c r="C642"/>
  <c r="C643"/>
  <c r="C644"/>
  <c r="C645"/>
  <c r="C646"/>
  <c r="C647"/>
  <c r="C648"/>
  <c r="C649"/>
  <c r="C650"/>
  <c r="C651"/>
  <c r="C652"/>
  <c r="C653"/>
  <c r="C654"/>
  <c r="C655"/>
  <c r="C656"/>
  <c r="C657"/>
  <c r="C658"/>
  <c r="C659"/>
  <c r="C660"/>
  <c r="C661"/>
  <c r="C662"/>
  <c r="C663"/>
  <c r="C664"/>
  <c r="C665"/>
  <c r="C666"/>
  <c r="C667"/>
  <c r="C668"/>
  <c r="C669"/>
  <c r="C670"/>
  <c r="C671"/>
  <c r="C672"/>
  <c r="C673"/>
  <c r="C674"/>
  <c r="C675"/>
  <c r="C676"/>
  <c r="C677"/>
  <c r="C678"/>
  <c r="C679"/>
  <c r="C680"/>
  <c r="C681"/>
  <c r="C682"/>
  <c r="C683"/>
  <c r="C684"/>
  <c r="C685"/>
  <c r="C686"/>
  <c r="C687"/>
  <c r="C688"/>
  <c r="C689"/>
  <c r="C690"/>
  <c r="C691"/>
  <c r="C692"/>
  <c r="C693"/>
  <c r="C694"/>
  <c r="C695"/>
  <c r="C696"/>
  <c r="C697"/>
  <c r="C698"/>
  <c r="C699"/>
  <c r="C700"/>
  <c r="C701"/>
  <c r="C702"/>
  <c r="C703"/>
  <c r="C704"/>
  <c r="C705"/>
  <c r="C706"/>
  <c r="C707"/>
  <c r="C708"/>
  <c r="C709"/>
  <c r="C710"/>
  <c r="C711"/>
  <c r="C712"/>
  <c r="C713"/>
  <c r="C714"/>
  <c r="C715"/>
  <c r="C716"/>
  <c r="C717"/>
  <c r="C718"/>
  <c r="C719"/>
  <c r="C720"/>
  <c r="C721"/>
  <c r="C722"/>
  <c r="C723"/>
  <c r="C724"/>
  <c r="C725"/>
  <c r="C726"/>
  <c r="C727"/>
  <c r="C728"/>
  <c r="C729"/>
  <c r="C730"/>
  <c r="C731"/>
  <c r="C732"/>
  <c r="C733"/>
  <c r="C734"/>
  <c r="C735"/>
  <c r="C736"/>
  <c r="C737"/>
  <c r="C738"/>
  <c r="C739"/>
  <c r="C740"/>
  <c r="C741"/>
  <c r="C742"/>
  <c r="C743"/>
  <c r="C744"/>
  <c r="C745"/>
  <c r="C746"/>
  <c r="C747"/>
  <c r="C748"/>
  <c r="C749"/>
  <c r="C750"/>
  <c r="C751"/>
  <c r="C752"/>
  <c r="C753"/>
  <c r="C754"/>
  <c r="C755"/>
  <c r="C756"/>
  <c r="C757"/>
  <c r="C758"/>
  <c r="C759"/>
  <c r="C760"/>
  <c r="C761"/>
  <c r="C762"/>
  <c r="C763"/>
  <c r="C764"/>
  <c r="C765"/>
  <c r="C766"/>
  <c r="C767"/>
  <c r="C768"/>
  <c r="C769"/>
  <c r="C770"/>
  <c r="C771"/>
  <c r="C772"/>
  <c r="C773"/>
  <c r="C774"/>
  <c r="C775"/>
  <c r="C776"/>
  <c r="C777"/>
  <c r="C778"/>
  <c r="C779"/>
  <c r="C780"/>
  <c r="C781"/>
  <c r="C782"/>
  <c r="C783"/>
  <c r="C784"/>
  <c r="C785"/>
  <c r="C786"/>
  <c r="C787"/>
  <c r="C788"/>
  <c r="C789"/>
  <c r="C790"/>
  <c r="C791"/>
  <c r="C792"/>
  <c r="C793"/>
  <c r="C794"/>
  <c r="C795"/>
  <c r="C796"/>
  <c r="C797"/>
  <c r="C798"/>
  <c r="C799"/>
  <c r="C800"/>
  <c r="C801"/>
  <c r="C802"/>
  <c r="C803"/>
  <c r="C804"/>
  <c r="C805"/>
  <c r="C806"/>
  <c r="C807"/>
  <c r="C808"/>
  <c r="C809"/>
  <c r="C810"/>
  <c r="C811"/>
  <c r="C812"/>
  <c r="C813"/>
  <c r="C814"/>
  <c r="C815"/>
  <c r="C816"/>
  <c r="C817"/>
  <c r="C818"/>
  <c r="C819"/>
  <c r="C820"/>
  <c r="C821"/>
  <c r="C822"/>
  <c r="C823"/>
  <c r="C824"/>
  <c r="C825"/>
  <c r="C826"/>
  <c r="C827"/>
  <c r="C828"/>
  <c r="C829"/>
  <c r="C830"/>
  <c r="C831"/>
  <c r="C832"/>
  <c r="C833"/>
  <c r="C834"/>
  <c r="C835"/>
  <c r="C836"/>
  <c r="C837"/>
  <c r="C838"/>
  <c r="C839"/>
  <c r="C840"/>
  <c r="C841"/>
  <c r="C842"/>
  <c r="C843"/>
  <c r="C844"/>
  <c r="C845"/>
  <c r="C846"/>
  <c r="C847"/>
  <c r="C848"/>
  <c r="C849"/>
  <c r="C850"/>
  <c r="C851"/>
  <c r="C852"/>
  <c r="C853"/>
  <c r="C854"/>
  <c r="C855"/>
  <c r="C856"/>
  <c r="C857"/>
  <c r="C858"/>
  <c r="C859"/>
  <c r="C860"/>
  <c r="C861"/>
  <c r="C862"/>
  <c r="C863"/>
  <c r="C864"/>
  <c r="C865"/>
  <c r="C866"/>
  <c r="C867"/>
  <c r="C868"/>
  <c r="C869"/>
  <c r="C870"/>
  <c r="C871"/>
  <c r="C872"/>
  <c r="C873"/>
  <c r="C874"/>
  <c r="C875"/>
  <c r="C876"/>
  <c r="C877"/>
  <c r="C878"/>
  <c r="C879"/>
  <c r="C880"/>
  <c r="C881"/>
  <c r="C882"/>
  <c r="C883"/>
  <c r="C884"/>
  <c r="C885"/>
  <c r="C886"/>
  <c r="C887"/>
  <c r="C888"/>
  <c r="C889"/>
  <c r="C890"/>
  <c r="C891"/>
  <c r="C892"/>
  <c r="C893"/>
  <c r="C894"/>
  <c r="C895"/>
  <c r="C896"/>
  <c r="C897"/>
  <c r="C898"/>
  <c r="C899"/>
  <c r="C900"/>
  <c r="C901"/>
  <c r="C902"/>
  <c r="C903"/>
  <c r="C904"/>
  <c r="C905"/>
  <c r="C906"/>
  <c r="C907"/>
  <c r="C908"/>
  <c r="C909"/>
  <c r="C910"/>
  <c r="C911"/>
  <c r="C912"/>
  <c r="C913"/>
  <c r="C914"/>
  <c r="C915"/>
  <c r="C916"/>
  <c r="C917"/>
  <c r="C918"/>
  <c r="C919"/>
  <c r="C920"/>
  <c r="C921"/>
  <c r="C922"/>
  <c r="C923"/>
  <c r="C924"/>
  <c r="C925"/>
  <c r="C926"/>
  <c r="C927"/>
  <c r="C928"/>
  <c r="C929"/>
  <c r="C930"/>
  <c r="C931"/>
  <c r="C932"/>
  <c r="C933"/>
  <c r="C934"/>
  <c r="C935"/>
  <c r="C936"/>
  <c r="C937"/>
  <c r="C938"/>
  <c r="C939"/>
  <c r="C940"/>
  <c r="C941"/>
  <c r="C942"/>
  <c r="C943"/>
  <c r="C944"/>
  <c r="C945"/>
  <c r="C946"/>
  <c r="C947"/>
  <c r="C948"/>
  <c r="C949"/>
  <c r="C950"/>
  <c r="C951"/>
  <c r="C952"/>
  <c r="C953"/>
  <c r="C954"/>
  <c r="C955"/>
  <c r="C956"/>
  <c r="C957"/>
  <c r="C958"/>
  <c r="C959"/>
  <c r="C960"/>
  <c r="C961"/>
  <c r="C962"/>
  <c r="C963"/>
  <c r="C964"/>
  <c r="C965"/>
  <c r="C966"/>
  <c r="C967"/>
  <c r="C968"/>
  <c r="C969"/>
  <c r="C970"/>
  <c r="C971"/>
  <c r="C972"/>
  <c r="C973"/>
  <c r="C974"/>
  <c r="C975"/>
  <c r="C976"/>
  <c r="C977"/>
  <c r="C978"/>
  <c r="C979"/>
  <c r="C980"/>
  <c r="P208"/>
  <c r="P594"/>
  <c r="P585"/>
  <c r="P870"/>
  <c r="P349"/>
  <c r="P706"/>
  <c r="P954"/>
  <c r="P595"/>
  <c r="P580"/>
  <c r="P688"/>
  <c r="P973"/>
  <c r="P350"/>
  <c r="P74"/>
  <c r="P324"/>
  <c r="P22"/>
  <c r="P351"/>
  <c r="P352"/>
  <c r="P212"/>
  <c r="P101"/>
  <c r="P596"/>
  <c r="P75"/>
  <c r="P329"/>
  <c r="P929"/>
  <c r="P353"/>
  <c r="P11"/>
  <c r="P85"/>
  <c r="P28"/>
  <c r="P354"/>
  <c r="P851"/>
  <c r="P959"/>
  <c r="P871"/>
  <c r="P355"/>
  <c r="P385"/>
  <c r="P540"/>
  <c r="P597"/>
  <c r="P943"/>
  <c r="P356"/>
  <c r="P906"/>
  <c r="P116"/>
  <c r="P357"/>
  <c r="P979"/>
  <c r="P256"/>
  <c r="P769"/>
  <c r="P312"/>
  <c r="P535"/>
  <c r="P978"/>
  <c r="P318"/>
  <c r="P45"/>
  <c r="P30"/>
  <c r="P896"/>
  <c r="P904"/>
  <c r="P311"/>
  <c r="P328"/>
  <c r="P308"/>
  <c r="P33"/>
  <c r="P966"/>
  <c r="P331"/>
  <c r="P358"/>
  <c r="P900"/>
  <c r="P853"/>
  <c r="P145"/>
  <c r="P359"/>
  <c r="P332"/>
  <c r="P733"/>
  <c r="P694"/>
  <c r="P886"/>
  <c r="P707"/>
  <c r="P541"/>
  <c r="P360"/>
  <c r="P31"/>
  <c r="P936"/>
  <c r="P868"/>
  <c r="P942"/>
  <c r="P907"/>
  <c r="P950"/>
  <c r="P957"/>
  <c r="P4"/>
  <c r="P958"/>
  <c r="P925"/>
  <c r="P7"/>
  <c r="P708"/>
  <c r="P361"/>
  <c r="P941"/>
  <c r="P928"/>
  <c r="P542"/>
  <c r="P873"/>
  <c r="P543"/>
  <c r="P887"/>
  <c r="P908"/>
  <c r="P56"/>
  <c r="P362"/>
  <c r="P536"/>
  <c r="P257"/>
  <c r="P57"/>
  <c r="P825"/>
  <c r="P872"/>
  <c r="P319"/>
  <c r="P538"/>
  <c r="P544"/>
  <c r="P729"/>
  <c r="P826"/>
  <c r="P333"/>
  <c r="P976"/>
  <c r="P701"/>
  <c r="P92"/>
  <c r="P962"/>
  <c r="P20"/>
  <c r="P963"/>
  <c r="P964"/>
  <c r="P146"/>
  <c r="P27"/>
  <c r="P17"/>
  <c r="P653"/>
  <c r="P76"/>
  <c r="P147"/>
  <c r="P838"/>
  <c r="P58"/>
  <c r="P320"/>
  <c r="P522"/>
  <c r="P770"/>
  <c r="P874"/>
  <c r="P316"/>
  <c r="P831"/>
  <c r="P977"/>
  <c r="P363"/>
  <c r="P545"/>
  <c r="P148"/>
  <c r="P59"/>
  <c r="P889"/>
  <c r="P968"/>
  <c r="P77"/>
  <c r="P552"/>
  <c r="P975"/>
  <c r="P60"/>
  <c r="P882"/>
  <c r="P302"/>
  <c r="P598"/>
  <c r="P301"/>
  <c r="P119"/>
  <c r="P137"/>
  <c r="P5"/>
  <c r="P695"/>
  <c r="P971"/>
  <c r="P169"/>
  <c r="P102"/>
  <c r="P909"/>
  <c r="P364"/>
  <c r="P910"/>
  <c r="P365"/>
  <c r="P386"/>
  <c r="P537"/>
  <c r="P366"/>
  <c r="P849"/>
  <c r="P61"/>
  <c r="P367"/>
  <c r="P893"/>
  <c r="P955"/>
  <c r="P149"/>
  <c r="P709"/>
  <c r="P777"/>
  <c r="P951"/>
  <c r="P854"/>
  <c r="P710"/>
  <c r="P62"/>
  <c r="P63"/>
  <c r="P818"/>
  <c r="P740"/>
  <c r="P258"/>
  <c r="P36"/>
  <c r="P93"/>
  <c r="P368"/>
  <c r="P48"/>
  <c r="P855"/>
  <c r="P972"/>
  <c r="P952"/>
  <c r="P961"/>
  <c r="P888"/>
  <c r="P259"/>
  <c r="P205"/>
  <c r="P321"/>
  <c r="P778"/>
  <c r="P655"/>
  <c r="P883"/>
  <c r="P890"/>
  <c r="P914"/>
  <c r="P369"/>
  <c r="P856"/>
  <c r="P945"/>
  <c r="P915"/>
  <c r="P884"/>
  <c r="P599"/>
  <c r="P370"/>
  <c r="P902"/>
  <c r="P779"/>
  <c r="P14"/>
  <c r="P600"/>
  <c r="P944"/>
  <c r="P857"/>
  <c r="P930"/>
  <c r="P371"/>
  <c r="P322"/>
  <c r="P937"/>
  <c r="P858"/>
  <c r="P372"/>
  <c r="P931"/>
  <c r="P601"/>
  <c r="P373"/>
  <c r="P67"/>
  <c r="P602"/>
  <c r="P850"/>
  <c r="P42"/>
  <c r="P523"/>
  <c r="P780"/>
  <c r="P711"/>
  <c r="P875"/>
  <c r="P389"/>
  <c r="P206"/>
  <c r="P847"/>
  <c r="P969"/>
  <c r="P546"/>
  <c r="P603"/>
  <c r="P817"/>
  <c r="P938"/>
  <c r="P940"/>
  <c r="P374"/>
  <c r="P78"/>
  <c r="P547"/>
  <c r="P375"/>
  <c r="P932"/>
  <c r="P859"/>
  <c r="P9"/>
  <c r="P922"/>
  <c r="P153"/>
  <c r="P548"/>
  <c r="P923"/>
  <c r="P391"/>
  <c r="P833"/>
  <c r="P323"/>
  <c r="P781"/>
  <c r="P696"/>
  <c r="P860"/>
  <c r="P861"/>
  <c r="P554"/>
  <c r="P79"/>
  <c r="P782"/>
  <c r="P730"/>
  <c r="P911"/>
  <c r="P376"/>
  <c r="P18"/>
  <c r="P771"/>
  <c r="P377"/>
  <c r="P393"/>
  <c r="P260"/>
  <c r="P876"/>
  <c r="P974"/>
  <c r="P901"/>
  <c r="P852"/>
  <c r="P808"/>
  <c r="P604"/>
  <c r="P47"/>
  <c r="P38"/>
  <c r="P106"/>
  <c r="P378"/>
  <c r="P806"/>
  <c r="P807"/>
  <c r="P261"/>
  <c r="P836"/>
  <c r="P379"/>
  <c r="P605"/>
  <c r="P579"/>
  <c r="P24"/>
  <c r="P394"/>
  <c r="P8"/>
  <c r="P809"/>
  <c r="P380"/>
  <c r="P266"/>
  <c r="P810"/>
  <c r="P885"/>
  <c r="P811"/>
  <c r="P898"/>
  <c r="P381"/>
  <c r="P606"/>
  <c r="P86"/>
  <c r="P87"/>
  <c r="P267"/>
  <c r="P702"/>
  <c r="P607"/>
  <c r="P783"/>
  <c r="P207"/>
  <c r="P697"/>
  <c r="P80"/>
  <c r="P608"/>
  <c r="P395"/>
  <c r="P549"/>
  <c r="P382"/>
  <c r="P53"/>
  <c r="P383"/>
  <c r="P772"/>
  <c r="P712"/>
  <c r="P897"/>
  <c r="P965"/>
  <c r="P609"/>
  <c r="P550"/>
  <c r="P12"/>
  <c r="P862"/>
  <c r="P384"/>
  <c r="P336"/>
  <c r="P524"/>
  <c r="P899"/>
  <c r="P268"/>
  <c r="P54"/>
  <c r="P269"/>
  <c r="P658"/>
  <c r="P689"/>
  <c r="P916"/>
  <c r="P912"/>
  <c r="P784"/>
  <c r="P387"/>
  <c r="P525"/>
  <c r="P388"/>
  <c r="P659"/>
  <c r="P785"/>
  <c r="P834"/>
  <c r="P334"/>
  <c r="P589"/>
  <c r="P863"/>
  <c r="P68"/>
  <c r="P913"/>
  <c r="P610"/>
  <c r="P768"/>
  <c r="P390"/>
  <c r="P611"/>
  <c r="P660"/>
  <c r="P81"/>
  <c r="P933"/>
  <c r="P829"/>
  <c r="P812"/>
  <c r="P82"/>
  <c r="P392"/>
  <c r="P94"/>
  <c r="P919"/>
  <c r="P32"/>
  <c r="P917"/>
  <c r="P773"/>
  <c r="P582"/>
  <c r="P270"/>
  <c r="P49"/>
  <c r="P83"/>
  <c r="P84"/>
  <c r="P271"/>
  <c r="P64"/>
  <c r="P69"/>
  <c r="P337"/>
  <c r="P526"/>
  <c r="P19"/>
  <c r="P786"/>
  <c r="P830"/>
  <c r="P787"/>
  <c r="P221"/>
  <c r="P864"/>
  <c r="P713"/>
  <c r="P813"/>
  <c r="P926"/>
  <c r="P317"/>
  <c r="P399"/>
  <c r="P612"/>
  <c r="P400"/>
  <c r="P741"/>
  <c r="P714"/>
  <c r="P814"/>
  <c r="P401"/>
  <c r="P272"/>
  <c r="P527"/>
  <c r="P262"/>
  <c r="P788"/>
  <c r="P403"/>
  <c r="P555"/>
  <c r="P15"/>
  <c r="P789"/>
  <c r="P88"/>
  <c r="P613"/>
  <c r="P273"/>
  <c r="P405"/>
  <c r="P843"/>
  <c r="P406"/>
  <c r="P528"/>
  <c r="P903"/>
  <c r="P790"/>
  <c r="P614"/>
  <c r="P95"/>
  <c r="P924"/>
  <c r="P895"/>
  <c r="P396"/>
  <c r="P865"/>
  <c r="P791"/>
  <c r="P26"/>
  <c r="P43"/>
  <c r="P766"/>
  <c r="P735"/>
  <c r="P556"/>
  <c r="P274"/>
  <c r="P412"/>
  <c r="P949"/>
  <c r="P13"/>
  <c r="P129"/>
  <c r="P615"/>
  <c r="P616"/>
  <c r="P164"/>
  <c r="P338"/>
  <c r="P590"/>
  <c r="P413"/>
  <c r="P591"/>
  <c r="P742"/>
  <c r="P25"/>
  <c r="P397"/>
  <c r="P946"/>
  <c r="P415"/>
  <c r="P120"/>
  <c r="P99"/>
  <c r="P792"/>
  <c r="P70"/>
  <c r="P743"/>
  <c r="P837"/>
  <c r="P617"/>
  <c r="P715"/>
  <c r="P339"/>
  <c r="P848"/>
  <c r="P744"/>
  <c r="P939"/>
  <c r="P121"/>
  <c r="P661"/>
  <c r="P89"/>
  <c r="P662"/>
  <c r="P96"/>
  <c r="P716"/>
  <c r="P398"/>
  <c r="P736"/>
  <c r="P793"/>
  <c r="P65"/>
  <c r="P402"/>
  <c r="P340"/>
  <c r="P404"/>
  <c r="P97"/>
  <c r="P34"/>
  <c r="P844"/>
  <c r="P209"/>
  <c r="P330"/>
  <c r="P427"/>
  <c r="P794"/>
  <c r="P71"/>
  <c r="P263"/>
  <c r="P795"/>
  <c r="P934"/>
  <c r="P745"/>
  <c r="P551"/>
  <c r="P66"/>
  <c r="P170"/>
  <c r="P698"/>
  <c r="P304"/>
  <c r="P746"/>
  <c r="P796"/>
  <c r="P428"/>
  <c r="P774"/>
  <c r="P797"/>
  <c r="P618"/>
  <c r="P947"/>
  <c r="P747"/>
  <c r="P107"/>
  <c r="P737"/>
  <c r="P50"/>
  <c r="P927"/>
  <c r="P592"/>
  <c r="P110"/>
  <c r="P823"/>
  <c r="P846"/>
  <c r="P558"/>
  <c r="P827"/>
  <c r="P429"/>
  <c r="P820"/>
  <c r="P731"/>
  <c r="P839"/>
  <c r="P430"/>
  <c r="P313"/>
  <c r="P108"/>
  <c r="P431"/>
  <c r="P559"/>
  <c r="P717"/>
  <c r="P953"/>
  <c r="P138"/>
  <c r="P748"/>
  <c r="P775"/>
  <c r="P432"/>
  <c r="P433"/>
  <c r="P776"/>
  <c r="P718"/>
  <c r="P100"/>
  <c r="P553"/>
  <c r="P798"/>
  <c r="P103"/>
  <c r="P434"/>
  <c r="P16"/>
  <c r="P619"/>
  <c r="P738"/>
  <c r="P665"/>
  <c r="P73"/>
  <c r="P877"/>
  <c r="P275"/>
  <c r="P666"/>
  <c r="P832"/>
  <c r="P557"/>
  <c r="P845"/>
  <c r="P435"/>
  <c r="P749"/>
  <c r="P750"/>
  <c r="P668"/>
  <c r="P436"/>
  <c r="P866"/>
  <c r="P437"/>
  <c r="P751"/>
  <c r="P799"/>
  <c r="P438"/>
  <c r="P326"/>
  <c r="P276"/>
  <c r="P620"/>
  <c r="P752"/>
  <c r="P948"/>
  <c r="P439"/>
  <c r="P815"/>
  <c r="P407"/>
  <c r="P408"/>
  <c r="P878"/>
  <c r="P520"/>
  <c r="P440"/>
  <c r="P441"/>
  <c r="P442"/>
  <c r="P443"/>
  <c r="P621"/>
  <c r="P51"/>
  <c r="P46"/>
  <c r="P52"/>
  <c r="P800"/>
  <c r="P753"/>
  <c r="P139"/>
  <c r="P341"/>
  <c r="P314"/>
  <c r="P444"/>
  <c r="P445"/>
  <c r="P409"/>
  <c r="P104"/>
  <c r="P446"/>
  <c r="P622"/>
  <c r="P754"/>
  <c r="P918"/>
  <c r="P447"/>
  <c r="P801"/>
  <c r="P98"/>
  <c r="P623"/>
  <c r="P222"/>
  <c r="P223"/>
  <c r="P561"/>
  <c r="P448"/>
  <c r="P342"/>
  <c r="P755"/>
  <c r="P816"/>
  <c r="P756"/>
  <c r="P449"/>
  <c r="P450"/>
  <c r="P802"/>
  <c r="P624"/>
  <c r="P530"/>
  <c r="P451"/>
  <c r="P625"/>
  <c r="P277"/>
  <c r="P150"/>
  <c r="P626"/>
  <c r="P37"/>
  <c r="P327"/>
  <c r="P669"/>
  <c r="P627"/>
  <c r="P835"/>
  <c r="P879"/>
  <c r="P732"/>
  <c r="P891"/>
  <c r="P719"/>
  <c r="P671"/>
  <c r="P757"/>
  <c r="P452"/>
  <c r="P628"/>
  <c r="P453"/>
  <c r="P224"/>
  <c r="P140"/>
  <c r="P956"/>
  <c r="P629"/>
  <c r="P630"/>
  <c r="P343"/>
  <c r="P344"/>
  <c r="P803"/>
  <c r="P225"/>
  <c r="P278"/>
  <c r="P410"/>
  <c r="P226"/>
  <c r="P454"/>
  <c r="P455"/>
  <c r="P758"/>
  <c r="P151"/>
  <c r="P227"/>
  <c r="P759"/>
  <c r="P673"/>
  <c r="P55"/>
  <c r="P563"/>
  <c r="P840"/>
  <c r="P177"/>
  <c r="P760"/>
  <c r="P39"/>
  <c r="P456"/>
  <c r="P411"/>
  <c r="P29"/>
  <c r="P228"/>
  <c r="P631"/>
  <c r="P632"/>
  <c r="P921"/>
  <c r="P229"/>
  <c r="P457"/>
  <c r="P920"/>
  <c r="P152"/>
  <c r="P123"/>
  <c r="P458"/>
  <c r="P230"/>
  <c r="P279"/>
  <c r="P761"/>
  <c r="P633"/>
  <c r="P634"/>
  <c r="P305"/>
  <c r="P892"/>
  <c r="P280"/>
  <c r="P306"/>
  <c r="P675"/>
  <c r="P414"/>
  <c r="P894"/>
  <c r="P581"/>
  <c r="P141"/>
  <c r="P345"/>
  <c r="P459"/>
  <c r="P635"/>
  <c r="P636"/>
  <c r="P155"/>
  <c r="P231"/>
  <c r="P720"/>
  <c r="P281"/>
  <c r="P841"/>
  <c r="P676"/>
  <c r="P44"/>
  <c r="P637"/>
  <c r="P638"/>
  <c r="P739"/>
  <c r="P529"/>
  <c r="P133"/>
  <c r="P460"/>
  <c r="P762"/>
  <c r="P880"/>
  <c r="P232"/>
  <c r="P575"/>
  <c r="P282"/>
  <c r="P154"/>
  <c r="P905"/>
  <c r="P178"/>
  <c r="P283"/>
  <c r="P721"/>
  <c r="P284"/>
  <c r="P285"/>
  <c r="P461"/>
  <c r="P639"/>
  <c r="P462"/>
  <c r="P233"/>
  <c r="P111"/>
  <c r="P586"/>
  <c r="P828"/>
  <c r="P640"/>
  <c r="P641"/>
  <c r="P416"/>
  <c r="P824"/>
  <c r="P463"/>
  <c r="P819"/>
  <c r="P642"/>
  <c r="P464"/>
  <c r="P234"/>
  <c r="P465"/>
  <c r="P179"/>
  <c r="P521"/>
  <c r="P643"/>
  <c r="P644"/>
  <c r="P804"/>
  <c r="P466"/>
  <c r="P467"/>
  <c r="P560"/>
  <c r="P645"/>
  <c r="P286"/>
  <c r="P142"/>
  <c r="P180"/>
  <c r="P417"/>
  <c r="P213"/>
  <c r="P181"/>
  <c r="P646"/>
  <c r="P867"/>
  <c r="P235"/>
  <c r="P157"/>
  <c r="P90"/>
  <c r="P214"/>
  <c r="P468"/>
  <c r="P287"/>
  <c r="P182"/>
  <c r="P821"/>
  <c r="P418"/>
  <c r="P118"/>
  <c r="P722"/>
  <c r="P288"/>
  <c r="P763"/>
  <c r="P564"/>
  <c r="P723"/>
  <c r="P469"/>
  <c r="P724"/>
  <c r="P264"/>
  <c r="P705"/>
  <c r="P124"/>
  <c r="P647"/>
  <c r="P565"/>
  <c r="P315"/>
  <c r="P539"/>
  <c r="P822"/>
  <c r="P805"/>
  <c r="P236"/>
  <c r="P470"/>
  <c r="P471"/>
  <c r="P472"/>
  <c r="P237"/>
  <c r="P183"/>
  <c r="P184"/>
  <c r="P473"/>
  <c r="P160"/>
  <c r="P185"/>
  <c r="P40"/>
  <c r="P289"/>
  <c r="P474"/>
  <c r="P186"/>
  <c r="P238"/>
  <c r="P475"/>
  <c r="P41"/>
  <c r="P476"/>
  <c r="P239"/>
  <c r="P240"/>
  <c r="P583"/>
  <c r="P648"/>
  <c r="P477"/>
  <c r="P531"/>
  <c r="P241"/>
  <c r="P211"/>
  <c r="P171"/>
  <c r="P478"/>
  <c r="P113"/>
  <c r="P122"/>
  <c r="P109"/>
  <c r="P764"/>
  <c r="P572"/>
  <c r="P242"/>
  <c r="P479"/>
  <c r="P566"/>
  <c r="P649"/>
  <c r="P480"/>
  <c r="P650"/>
  <c r="P481"/>
  <c r="P290"/>
  <c r="P567"/>
  <c r="P291"/>
  <c r="P482"/>
  <c r="P215"/>
  <c r="P651"/>
  <c r="P161"/>
  <c r="P187"/>
  <c r="P346"/>
  <c r="P532"/>
  <c r="P483"/>
  <c r="P292"/>
  <c r="P484"/>
  <c r="P216"/>
  <c r="P652"/>
  <c r="P143"/>
  <c r="P485"/>
  <c r="P172"/>
  <c r="P842"/>
  <c r="P173"/>
  <c r="P486"/>
  <c r="P243"/>
  <c r="P125"/>
  <c r="P244"/>
  <c r="P576"/>
  <c r="P765"/>
  <c r="P419"/>
  <c r="P420"/>
  <c r="P654"/>
  <c r="P584"/>
  <c r="P217"/>
  <c r="P487"/>
  <c r="P293"/>
  <c r="P188"/>
  <c r="P656"/>
  <c r="P294"/>
  <c r="P165"/>
  <c r="P657"/>
  <c r="P245"/>
  <c r="P488"/>
  <c r="P156"/>
  <c r="P421"/>
  <c r="P489"/>
  <c r="P246"/>
  <c r="P490"/>
  <c r="P112"/>
  <c r="P491"/>
  <c r="P174"/>
  <c r="P422"/>
  <c r="P218"/>
  <c r="P663"/>
  <c r="P247"/>
  <c r="P664"/>
  <c r="P162"/>
  <c r="P166"/>
  <c r="P492"/>
  <c r="P493"/>
  <c r="P248"/>
  <c r="P680"/>
  <c r="P128"/>
  <c r="P219"/>
  <c r="P494"/>
  <c r="P495"/>
  <c r="P189"/>
  <c r="P577"/>
  <c r="P298"/>
  <c r="P496"/>
  <c r="P295"/>
  <c r="P667"/>
  <c r="P423"/>
  <c r="P690"/>
  <c r="P249"/>
  <c r="P190"/>
  <c r="P347"/>
  <c r="P681"/>
  <c r="P126"/>
  <c r="P144"/>
  <c r="P191"/>
  <c r="P670"/>
  <c r="P192"/>
  <c r="P497"/>
  <c r="P193"/>
  <c r="P573"/>
  <c r="P672"/>
  <c r="P194"/>
  <c r="P175"/>
  <c r="P674"/>
  <c r="P498"/>
  <c r="P220"/>
  <c r="P250"/>
  <c r="P499"/>
  <c r="P683"/>
  <c r="P500"/>
  <c r="P424"/>
  <c r="P578"/>
  <c r="P251"/>
  <c r="P252"/>
  <c r="P195"/>
  <c r="P501"/>
  <c r="P587"/>
  <c r="P335"/>
  <c r="P677"/>
  <c r="P568"/>
  <c r="P196"/>
  <c r="P502"/>
  <c r="P197"/>
  <c r="P503"/>
  <c r="P198"/>
  <c r="P504"/>
  <c r="P725"/>
  <c r="P296"/>
  <c r="P699"/>
  <c r="P678"/>
  <c r="P505"/>
  <c r="P533"/>
  <c r="P199"/>
  <c r="P200"/>
  <c r="P726"/>
  <c r="P297"/>
  <c r="P348"/>
  <c r="P679"/>
  <c r="P700"/>
  <c r="P506"/>
  <c r="P507"/>
  <c r="P685"/>
  <c r="P727"/>
  <c r="P265"/>
  <c r="P588"/>
  <c r="P201"/>
  <c r="P682"/>
  <c r="P176"/>
  <c r="P574"/>
  <c r="P202"/>
  <c r="P508"/>
  <c r="P684"/>
  <c r="P509"/>
  <c r="P510"/>
  <c r="P203"/>
  <c r="P511"/>
  <c r="P512"/>
  <c r="P513"/>
  <c r="P425"/>
  <c r="P569"/>
  <c r="P514"/>
  <c r="P515"/>
  <c r="P516"/>
  <c r="P204"/>
  <c r="P517"/>
  <c r="P253"/>
  <c r="P534"/>
  <c r="P426"/>
  <c r="P728"/>
  <c r="P254"/>
  <c r="P869"/>
  <c r="P127"/>
  <c r="P130"/>
  <c r="P158"/>
  <c r="P114"/>
  <c r="P115"/>
  <c r="P299"/>
  <c r="P134"/>
  <c r="P135"/>
  <c r="P117"/>
  <c r="P307"/>
  <c r="P131"/>
  <c r="P562"/>
  <c r="P136"/>
  <c r="P132"/>
  <c r="P163"/>
  <c r="P980"/>
  <c r="P570"/>
  <c r="P325"/>
  <c r="P303"/>
  <c r="P159"/>
  <c r="P167"/>
  <c r="P10"/>
  <c r="P35"/>
  <c r="P91"/>
  <c r="P767"/>
  <c r="P3"/>
  <c r="P692"/>
  <c r="P300"/>
  <c r="P881"/>
  <c r="P734"/>
  <c r="P703"/>
  <c r="P21"/>
  <c r="P571"/>
  <c r="P255"/>
  <c r="P518"/>
  <c r="P686"/>
  <c r="P168"/>
  <c r="P691"/>
  <c r="P23"/>
  <c r="P593"/>
  <c r="P693"/>
  <c r="P967"/>
  <c r="P105"/>
  <c r="P960"/>
  <c r="P704"/>
  <c r="P309"/>
  <c r="P970"/>
  <c r="P6"/>
  <c r="P72"/>
  <c r="P935"/>
  <c r="P210"/>
  <c r="P310"/>
  <c r="P2"/>
  <c r="P519"/>
  <c r="P687"/>
  <c r="B5" i="9"/>
  <c r="Q358" i="5" s="1"/>
  <c r="B6" i="9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246"/>
  <c r="B247"/>
  <c r="B248"/>
  <c r="B249"/>
  <c r="B250"/>
  <c r="B251"/>
  <c r="B252"/>
  <c r="B253"/>
  <c r="B254"/>
  <c r="B255"/>
  <c r="B256"/>
  <c r="B257"/>
  <c r="B258"/>
  <c r="B259"/>
  <c r="B260"/>
  <c r="B261"/>
  <c r="B262"/>
  <c r="B263"/>
  <c r="B264"/>
  <c r="B265"/>
  <c r="B266"/>
  <c r="B267"/>
  <c r="B268"/>
  <c r="B269"/>
  <c r="B270"/>
  <c r="B271"/>
  <c r="B272"/>
  <c r="B273"/>
  <c r="B274"/>
  <c r="B275"/>
  <c r="B276"/>
  <c r="B277"/>
  <c r="B278"/>
  <c r="B279"/>
  <c r="B280"/>
  <c r="B281"/>
  <c r="B282"/>
  <c r="B283"/>
  <c r="B284"/>
  <c r="B285"/>
  <c r="B286"/>
  <c r="B287"/>
  <c r="B288"/>
  <c r="B289"/>
  <c r="B290"/>
  <c r="B291"/>
  <c r="B292"/>
  <c r="B293"/>
  <c r="B294"/>
  <c r="B295"/>
  <c r="B296"/>
  <c r="B297"/>
  <c r="B298"/>
  <c r="B299"/>
  <c r="B300"/>
  <c r="B301"/>
  <c r="B302"/>
  <c r="B303"/>
  <c r="B304"/>
  <c r="B305"/>
  <c r="B306"/>
  <c r="B307"/>
  <c r="B308"/>
  <c r="B309"/>
  <c r="B310"/>
  <c r="B311"/>
  <c r="B312"/>
  <c r="B313"/>
  <c r="B314"/>
  <c r="B315"/>
  <c r="B316"/>
  <c r="B317"/>
  <c r="B318"/>
  <c r="B319"/>
  <c r="B320"/>
  <c r="B321"/>
  <c r="B322"/>
  <c r="B323"/>
  <c r="B324"/>
  <c r="B325"/>
  <c r="B326"/>
  <c r="B327"/>
  <c r="B328"/>
  <c r="B329"/>
  <c r="B330"/>
  <c r="B331"/>
  <c r="B332"/>
  <c r="B333"/>
  <c r="B334"/>
  <c r="B335"/>
  <c r="B336"/>
  <c r="B337"/>
  <c r="B338"/>
  <c r="B339"/>
  <c r="B340"/>
  <c r="B341"/>
  <c r="B342"/>
  <c r="B343"/>
  <c r="B344"/>
  <c r="B345"/>
  <c r="B346"/>
  <c r="B347"/>
  <c r="B348"/>
  <c r="B349"/>
  <c r="B350"/>
  <c r="B351"/>
  <c r="B352"/>
  <c r="B353"/>
  <c r="B354"/>
  <c r="B355"/>
  <c r="B356"/>
  <c r="B357"/>
  <c r="B358"/>
  <c r="B359"/>
  <c r="B360"/>
  <c r="B361"/>
  <c r="B362"/>
  <c r="B363"/>
  <c r="B364"/>
  <c r="B365"/>
  <c r="B366"/>
  <c r="B367"/>
  <c r="B368"/>
  <c r="B369"/>
  <c r="B370"/>
  <c r="B371"/>
  <c r="B372"/>
  <c r="B373"/>
  <c r="B374"/>
  <c r="B375"/>
  <c r="B376"/>
  <c r="B377"/>
  <c r="B378"/>
  <c r="B379"/>
  <c r="B380"/>
  <c r="B381"/>
  <c r="B382"/>
  <c r="B383"/>
  <c r="B384"/>
  <c r="B385"/>
  <c r="B386"/>
  <c r="B387"/>
  <c r="B388"/>
  <c r="B389"/>
  <c r="B390"/>
  <c r="B391"/>
  <c r="B392"/>
  <c r="B393"/>
  <c r="B394"/>
  <c r="B395"/>
  <c r="B396"/>
  <c r="B397"/>
  <c r="B398"/>
  <c r="B399"/>
  <c r="B400"/>
  <c r="B401"/>
  <c r="B402"/>
  <c r="B403"/>
  <c r="B404"/>
  <c r="B405"/>
  <c r="B406"/>
  <c r="B407"/>
  <c r="B408"/>
  <c r="B409"/>
  <c r="B410"/>
  <c r="B411"/>
  <c r="B412"/>
  <c r="B413"/>
  <c r="B414"/>
  <c r="B415"/>
  <c r="B416"/>
  <c r="B417"/>
  <c r="B418"/>
  <c r="B419"/>
  <c r="B420"/>
  <c r="B421"/>
  <c r="B422"/>
  <c r="B423"/>
  <c r="B424"/>
  <c r="B425"/>
  <c r="B426"/>
  <c r="B427"/>
  <c r="B428"/>
  <c r="B429"/>
  <c r="B430"/>
  <c r="B431"/>
  <c r="B432"/>
  <c r="B433"/>
  <c r="B434"/>
  <c r="B435"/>
  <c r="B436"/>
  <c r="B437"/>
  <c r="B438"/>
  <c r="B439"/>
  <c r="B440"/>
  <c r="B441"/>
  <c r="B442"/>
  <c r="B443"/>
  <c r="B444"/>
  <c r="B445"/>
  <c r="B446"/>
  <c r="B447"/>
  <c r="B448"/>
  <c r="B449"/>
  <c r="B450"/>
  <c r="B451"/>
  <c r="B452"/>
  <c r="B453"/>
  <c r="B454"/>
  <c r="B455"/>
  <c r="B456"/>
  <c r="B457"/>
  <c r="B458"/>
  <c r="B459"/>
  <c r="B460"/>
  <c r="B461"/>
  <c r="B462"/>
  <c r="B463"/>
  <c r="B464"/>
  <c r="B465"/>
  <c r="B466"/>
  <c r="B467"/>
  <c r="B468"/>
  <c r="B469"/>
  <c r="B470"/>
  <c r="B471"/>
  <c r="B472"/>
  <c r="B473"/>
  <c r="B474"/>
  <c r="B475"/>
  <c r="B476"/>
  <c r="B477"/>
  <c r="B478"/>
  <c r="B479"/>
  <c r="B480"/>
  <c r="B481"/>
  <c r="B482"/>
  <c r="B483"/>
  <c r="B484"/>
  <c r="B485"/>
  <c r="B486"/>
  <c r="B487"/>
  <c r="B488"/>
  <c r="B489"/>
  <c r="B490"/>
  <c r="B491"/>
  <c r="B492"/>
  <c r="B493"/>
  <c r="B494"/>
  <c r="B495"/>
  <c r="B496"/>
  <c r="B497"/>
  <c r="B498"/>
  <c r="B499"/>
  <c r="B500"/>
  <c r="B501"/>
  <c r="B502"/>
  <c r="B503"/>
  <c r="B504"/>
  <c r="B505"/>
  <c r="B506"/>
  <c r="B507"/>
  <c r="B508"/>
  <c r="B509"/>
  <c r="B510"/>
  <c r="B511"/>
  <c r="B512"/>
  <c r="B513"/>
  <c r="B514"/>
  <c r="B515"/>
  <c r="B516"/>
  <c r="B517"/>
  <c r="B518"/>
  <c r="B519"/>
  <c r="B520"/>
  <c r="B521"/>
  <c r="B522"/>
  <c r="B523"/>
  <c r="B524"/>
  <c r="B525"/>
  <c r="B526"/>
  <c r="B527"/>
  <c r="B528"/>
  <c r="B529"/>
  <c r="B530"/>
  <c r="B531"/>
  <c r="B532"/>
  <c r="B533"/>
  <c r="B534"/>
  <c r="B535"/>
  <c r="B536"/>
  <c r="B537"/>
  <c r="B538"/>
  <c r="B539"/>
  <c r="B540"/>
  <c r="B541"/>
  <c r="B542"/>
  <c r="B543"/>
  <c r="B544"/>
  <c r="B545"/>
  <c r="B546"/>
  <c r="B547"/>
  <c r="B548"/>
  <c r="B549"/>
  <c r="B550"/>
  <c r="B551"/>
  <c r="B552"/>
  <c r="B553"/>
  <c r="B554"/>
  <c r="B555"/>
  <c r="B556"/>
  <c r="B557"/>
  <c r="B558"/>
  <c r="B559"/>
  <c r="B560"/>
  <c r="B561"/>
  <c r="B562"/>
  <c r="B563"/>
  <c r="B564"/>
  <c r="B565"/>
  <c r="B566"/>
  <c r="B567"/>
  <c r="B568"/>
  <c r="B569"/>
  <c r="B570"/>
  <c r="B571"/>
  <c r="B572"/>
  <c r="B573"/>
  <c r="B574"/>
  <c r="B575"/>
  <c r="B576"/>
  <c r="B577"/>
  <c r="B578"/>
  <c r="B579"/>
  <c r="B580"/>
  <c r="B581"/>
  <c r="B582"/>
  <c r="B583"/>
  <c r="B584"/>
  <c r="B585"/>
  <c r="B586"/>
  <c r="B587"/>
  <c r="B588"/>
  <c r="B589"/>
  <c r="B590"/>
  <c r="B591"/>
  <c r="B592"/>
  <c r="B593"/>
  <c r="B594"/>
  <c r="B595"/>
  <c r="B596"/>
  <c r="B597"/>
  <c r="B598"/>
  <c r="B599"/>
  <c r="B600"/>
  <c r="B601"/>
  <c r="B602"/>
  <c r="B603"/>
  <c r="B604"/>
  <c r="B605"/>
  <c r="B606"/>
  <c r="B607"/>
  <c r="B608"/>
  <c r="B609"/>
  <c r="B610"/>
  <c r="B611"/>
  <c r="B612"/>
  <c r="B613"/>
  <c r="B614"/>
  <c r="B615"/>
  <c r="B616"/>
  <c r="B617"/>
  <c r="B618"/>
  <c r="B619"/>
  <c r="B620"/>
  <c r="B621"/>
  <c r="B622"/>
  <c r="B623"/>
  <c r="B624"/>
  <c r="B625"/>
  <c r="B626"/>
  <c r="B627"/>
  <c r="B628"/>
  <c r="B629"/>
  <c r="B630"/>
  <c r="B631"/>
  <c r="B632"/>
  <c r="B633"/>
  <c r="B634"/>
  <c r="B635"/>
  <c r="B636"/>
  <c r="B637"/>
  <c r="B638"/>
  <c r="B639"/>
  <c r="B640"/>
  <c r="B641"/>
  <c r="B642"/>
  <c r="B643"/>
  <c r="B644"/>
  <c r="B645"/>
  <c r="B646"/>
  <c r="B647"/>
  <c r="B648"/>
  <c r="B649"/>
  <c r="B650"/>
  <c r="B651"/>
  <c r="B652"/>
  <c r="B653"/>
  <c r="B654"/>
  <c r="B655"/>
  <c r="B656"/>
  <c r="B657"/>
  <c r="B658"/>
  <c r="B659"/>
  <c r="B660"/>
  <c r="B661"/>
  <c r="B662"/>
  <c r="B663"/>
  <c r="B664"/>
  <c r="B665"/>
  <c r="B666"/>
  <c r="B667"/>
  <c r="B668"/>
  <c r="B669"/>
  <c r="B670"/>
  <c r="B671"/>
  <c r="B672"/>
  <c r="B673"/>
  <c r="B674"/>
  <c r="B675"/>
  <c r="B676"/>
  <c r="B677"/>
  <c r="B678"/>
  <c r="B679"/>
  <c r="B680"/>
  <c r="B681"/>
  <c r="B682"/>
  <c r="B683"/>
  <c r="B684"/>
  <c r="B685"/>
  <c r="B686"/>
  <c r="B687"/>
  <c r="B688"/>
  <c r="B689"/>
  <c r="B690"/>
  <c r="B691"/>
  <c r="B692"/>
  <c r="B693"/>
  <c r="B694"/>
  <c r="B695"/>
  <c r="B696"/>
  <c r="B697"/>
  <c r="B698"/>
  <c r="B699"/>
  <c r="B700"/>
  <c r="B701"/>
  <c r="B702"/>
  <c r="B703"/>
  <c r="B704"/>
  <c r="B705"/>
  <c r="B706"/>
  <c r="B707"/>
  <c r="B708"/>
  <c r="B709"/>
  <c r="B710"/>
  <c r="B711"/>
  <c r="B712"/>
  <c r="B713"/>
  <c r="B714"/>
  <c r="B715"/>
  <c r="B716"/>
  <c r="B717"/>
  <c r="B718"/>
  <c r="B719"/>
  <c r="B720"/>
  <c r="B721"/>
  <c r="B722"/>
  <c r="B723"/>
  <c r="B724"/>
  <c r="B725"/>
  <c r="B726"/>
  <c r="B727"/>
  <c r="B728"/>
  <c r="B729"/>
  <c r="B730"/>
  <c r="B731"/>
  <c r="B732"/>
  <c r="B733"/>
  <c r="B734"/>
  <c r="B735"/>
  <c r="B736"/>
  <c r="B737"/>
  <c r="B738"/>
  <c r="B739"/>
  <c r="B740"/>
  <c r="B741"/>
  <c r="B742"/>
  <c r="B743"/>
  <c r="B744"/>
  <c r="B745"/>
  <c r="B746"/>
  <c r="B747"/>
  <c r="B748"/>
  <c r="B749"/>
  <c r="B750"/>
  <c r="B751"/>
  <c r="B752"/>
  <c r="B753"/>
  <c r="B754"/>
  <c r="B755"/>
  <c r="B756"/>
  <c r="B757"/>
  <c r="B758"/>
  <c r="B759"/>
  <c r="B760"/>
  <c r="B761"/>
  <c r="B762"/>
  <c r="B763"/>
  <c r="B764"/>
  <c r="B765"/>
  <c r="B766"/>
  <c r="B767"/>
  <c r="B768"/>
  <c r="B769"/>
  <c r="B770"/>
  <c r="B771"/>
  <c r="B772"/>
  <c r="B773"/>
  <c r="B774"/>
  <c r="B775"/>
  <c r="B776"/>
  <c r="B777"/>
  <c r="B778"/>
  <c r="B779"/>
  <c r="B780"/>
  <c r="B781"/>
  <c r="B782"/>
  <c r="B783"/>
  <c r="B784"/>
  <c r="B785"/>
  <c r="B786"/>
  <c r="B787"/>
  <c r="B788"/>
  <c r="B789"/>
  <c r="B790"/>
  <c r="B791"/>
  <c r="B792"/>
  <c r="B793"/>
  <c r="B794"/>
  <c r="B795"/>
  <c r="B796"/>
  <c r="B797"/>
  <c r="B798"/>
  <c r="B799"/>
  <c r="B800"/>
  <c r="B801"/>
  <c r="B802"/>
  <c r="B803"/>
  <c r="B804"/>
  <c r="B805"/>
  <c r="B806"/>
  <c r="B807"/>
  <c r="B808"/>
  <c r="B809"/>
  <c r="B810"/>
  <c r="B811"/>
  <c r="B812"/>
  <c r="B813"/>
  <c r="B814"/>
  <c r="B815"/>
  <c r="B816"/>
  <c r="B817"/>
  <c r="B818"/>
  <c r="B819"/>
  <c r="B820"/>
  <c r="B821"/>
  <c r="B822"/>
  <c r="B823"/>
  <c r="B824"/>
  <c r="B825"/>
  <c r="B826"/>
  <c r="B827"/>
  <c r="B828"/>
  <c r="B829"/>
  <c r="B830"/>
  <c r="B831"/>
  <c r="B832"/>
  <c r="B833"/>
  <c r="B834"/>
  <c r="B835"/>
  <c r="B836"/>
  <c r="B837"/>
  <c r="B838"/>
  <c r="B839"/>
  <c r="B840"/>
  <c r="B841"/>
  <c r="B842"/>
  <c r="B843"/>
  <c r="B844"/>
  <c r="B845"/>
  <c r="B846"/>
  <c r="B847"/>
  <c r="B848"/>
  <c r="B849"/>
  <c r="B850"/>
  <c r="B851"/>
  <c r="B852"/>
  <c r="B853"/>
  <c r="B854"/>
  <c r="B855"/>
  <c r="B856"/>
  <c r="B857"/>
  <c r="B858"/>
  <c r="B859"/>
  <c r="B860"/>
  <c r="B861"/>
  <c r="B862"/>
  <c r="B863"/>
  <c r="B864"/>
  <c r="B865"/>
  <c r="B866"/>
  <c r="B867"/>
  <c r="B868"/>
  <c r="B869"/>
  <c r="B870"/>
  <c r="B871"/>
  <c r="B872"/>
  <c r="B873"/>
  <c r="B874"/>
  <c r="B875"/>
  <c r="B876"/>
  <c r="B877"/>
  <c r="B878"/>
  <c r="B879"/>
  <c r="B880"/>
  <c r="B881"/>
  <c r="B882"/>
  <c r="B883"/>
  <c r="B884"/>
  <c r="B885"/>
  <c r="B886"/>
  <c r="B887"/>
  <c r="B888"/>
  <c r="B889"/>
  <c r="B890"/>
  <c r="B891"/>
  <c r="B892"/>
  <c r="B893"/>
  <c r="B894"/>
  <c r="B895"/>
  <c r="B896"/>
  <c r="B897"/>
  <c r="B898"/>
  <c r="B899"/>
  <c r="B900"/>
  <c r="B901"/>
  <c r="B902"/>
  <c r="B903"/>
  <c r="B904"/>
  <c r="B905"/>
  <c r="B906"/>
  <c r="B907"/>
  <c r="B908"/>
  <c r="B909"/>
  <c r="B910"/>
  <c r="B911"/>
  <c r="B912"/>
  <c r="B913"/>
  <c r="B914"/>
  <c r="B915"/>
  <c r="B916"/>
  <c r="B917"/>
  <c r="B918"/>
  <c r="B919"/>
  <c r="B920"/>
  <c r="B921"/>
  <c r="B922"/>
  <c r="B923"/>
  <c r="B924"/>
  <c r="B925"/>
  <c r="B926"/>
  <c r="B927"/>
  <c r="B928"/>
  <c r="B929"/>
  <c r="B930"/>
  <c r="B931"/>
  <c r="B932"/>
  <c r="B933"/>
  <c r="B934"/>
  <c r="B935"/>
  <c r="B936"/>
  <c r="B937"/>
  <c r="B938"/>
  <c r="B939"/>
  <c r="B940"/>
  <c r="B941"/>
  <c r="B942"/>
  <c r="B943"/>
  <c r="B944"/>
  <c r="B945"/>
  <c r="B946"/>
  <c r="B947"/>
  <c r="B948"/>
  <c r="B949"/>
  <c r="B950"/>
  <c r="B951"/>
  <c r="B952"/>
  <c r="B953"/>
  <c r="B954"/>
  <c r="B955"/>
  <c r="B956"/>
  <c r="B957"/>
  <c r="B958"/>
  <c r="B959"/>
  <c r="B960"/>
  <c r="B961"/>
  <c r="B962"/>
  <c r="B963"/>
  <c r="B964"/>
  <c r="B965"/>
  <c r="B966"/>
  <c r="B967"/>
  <c r="B968"/>
  <c r="B969"/>
  <c r="B970"/>
  <c r="B971"/>
  <c r="B972"/>
  <c r="B973"/>
  <c r="B974"/>
  <c r="B975"/>
  <c r="B976"/>
  <c r="B977"/>
  <c r="B978"/>
  <c r="B979"/>
  <c r="B980"/>
  <c r="B981"/>
  <c r="B982"/>
  <c r="B983"/>
  <c r="B984"/>
  <c r="B985"/>
  <c r="B986"/>
  <c r="B987"/>
  <c r="B988"/>
  <c r="B989"/>
  <c r="B990"/>
  <c r="B991"/>
  <c r="B992"/>
  <c r="B993"/>
  <c r="B994"/>
  <c r="B995"/>
  <c r="B996"/>
  <c r="B997"/>
  <c r="B998"/>
  <c r="B999"/>
  <c r="B1000"/>
  <c r="B1001"/>
  <c r="B4"/>
  <c r="Q886" i="5"/>
  <c r="Q968"/>
  <c r="Q779"/>
  <c r="Q808"/>
  <c r="Q785"/>
  <c r="Q528"/>
  <c r="Q71"/>
  <c r="Q750"/>
  <c r="Q669"/>
  <c r="Q345"/>
  <c r="Q157"/>
  <c r="Q481"/>
  <c r="Q189"/>
  <c r="Q588"/>
  <c r="Q691"/>
  <c r="C3" i="6"/>
  <c r="D3"/>
  <c r="E3"/>
  <c r="F3"/>
  <c r="C4"/>
  <c r="D4"/>
  <c r="E4"/>
  <c r="F4"/>
  <c r="C5"/>
  <c r="D5"/>
  <c r="E5"/>
  <c r="F5"/>
  <c r="C6"/>
  <c r="D6"/>
  <c r="E6"/>
  <c r="F6"/>
  <c r="F2"/>
  <c r="E2"/>
  <c r="D2"/>
  <c r="C2"/>
  <c r="E352" i="5"/>
  <c r="H4" i="6" l="1"/>
  <c r="I3"/>
  <c r="J2"/>
  <c r="J5"/>
  <c r="I4"/>
  <c r="H3"/>
  <c r="I2"/>
  <c r="L6"/>
  <c r="K5"/>
  <c r="J4"/>
  <c r="H2"/>
  <c r="M6"/>
  <c r="L5"/>
  <c r="K4"/>
  <c r="J3"/>
  <c r="N6"/>
  <c r="M5"/>
  <c r="L4"/>
  <c r="K3"/>
  <c r="N2"/>
  <c r="N5"/>
  <c r="M4"/>
  <c r="L3"/>
  <c r="M2"/>
  <c r="H6"/>
  <c r="N4"/>
  <c r="M3"/>
  <c r="L2"/>
  <c r="I6"/>
  <c r="H5"/>
  <c r="N3"/>
  <c r="K2"/>
  <c r="J6"/>
  <c r="I5"/>
  <c r="Q509" i="5"/>
  <c r="Q118"/>
  <c r="Q698"/>
  <c r="Q937"/>
  <c r="Q514"/>
  <c r="Q460"/>
  <c r="Q947"/>
  <c r="Q850"/>
  <c r="Q728"/>
  <c r="Q178"/>
  <c r="Q823"/>
  <c r="Q847"/>
  <c r="Q299"/>
  <c r="Q251"/>
  <c r="Q487"/>
  <c r="Q473"/>
  <c r="Q233"/>
  <c r="Q563"/>
  <c r="Q444"/>
  <c r="Q430"/>
  <c r="Q120"/>
  <c r="Q526"/>
  <c r="Q697"/>
  <c r="Q78"/>
  <c r="Q854"/>
  <c r="Q538"/>
  <c r="Q187"/>
  <c r="Q326"/>
  <c r="Q768"/>
  <c r="Q907"/>
  <c r="Q192"/>
  <c r="Q630"/>
  <c r="Q412"/>
  <c r="Q909"/>
  <c r="Q244"/>
  <c r="Q51"/>
  <c r="Q606"/>
  <c r="Q132"/>
  <c r="Q196"/>
  <c r="Q488"/>
  <c r="Q475"/>
  <c r="Q463"/>
  <c r="Q228"/>
  <c r="Q447"/>
  <c r="Q748"/>
  <c r="Q339"/>
  <c r="Q813"/>
  <c r="Q772"/>
  <c r="Q548"/>
  <c r="Q93"/>
  <c r="Q962"/>
  <c r="Q208"/>
  <c r="Q309"/>
  <c r="Q841"/>
  <c r="Q261"/>
  <c r="Q519"/>
  <c r="Q264"/>
  <c r="Q809"/>
  <c r="Q498"/>
  <c r="Q454"/>
  <c r="Q270"/>
  <c r="Q56"/>
  <c r="Q10"/>
  <c r="Q699"/>
  <c r="Q174"/>
  <c r="Q531"/>
  <c r="Q643"/>
  <c r="Q123"/>
  <c r="Q342"/>
  <c r="Q798"/>
  <c r="Q96"/>
  <c r="Q814"/>
  <c r="Q384"/>
  <c r="Q861"/>
  <c r="Q259"/>
  <c r="Q76"/>
  <c r="Q896"/>
  <c r="Q249"/>
  <c r="Q757"/>
  <c r="Q865"/>
  <c r="Q301"/>
  <c r="Q143"/>
  <c r="Q408"/>
  <c r="Q82"/>
  <c r="Q361"/>
  <c r="Q805"/>
  <c r="Q590"/>
  <c r="Q61"/>
  <c r="Q734"/>
  <c r="Q348"/>
  <c r="Q492"/>
  <c r="Q764"/>
  <c r="Q142"/>
  <c r="Q892"/>
  <c r="Q530"/>
  <c r="Q877"/>
  <c r="Q404"/>
  <c r="Q15"/>
  <c r="Q689"/>
  <c r="Q771"/>
  <c r="Q369"/>
  <c r="Q316"/>
  <c r="Q687"/>
  <c r="Q970"/>
  <c r="Q23"/>
  <c r="Q703"/>
  <c r="Q35"/>
  <c r="Q163"/>
  <c r="Q134"/>
  <c r="Q254"/>
  <c r="Q515"/>
  <c r="Q510"/>
  <c r="Q201"/>
  <c r="Q679"/>
  <c r="Q678"/>
  <c r="Q502"/>
  <c r="Q252"/>
  <c r="Q220"/>
  <c r="Q497"/>
  <c r="Q190"/>
  <c r="Q577"/>
  <c r="Q493"/>
  <c r="Q422"/>
  <c r="Q156"/>
  <c r="Q293"/>
  <c r="Q576"/>
  <c r="Q485"/>
  <c r="Q346"/>
  <c r="Q290"/>
  <c r="Q572"/>
  <c r="Q241"/>
  <c r="Q41"/>
  <c r="Q160"/>
  <c r="Q236"/>
  <c r="Q705"/>
  <c r="Q722"/>
  <c r="Q90"/>
  <c r="Q180"/>
  <c r="Q644"/>
  <c r="Q819"/>
  <c r="Q111"/>
  <c r="Q283"/>
  <c r="Q762"/>
  <c r="Q676"/>
  <c r="Q459"/>
  <c r="Q280"/>
  <c r="Q458"/>
  <c r="Q631"/>
  <c r="Q840"/>
  <c r="Q455"/>
  <c r="Q343"/>
  <c r="Q452"/>
  <c r="Q627"/>
  <c r="Q451"/>
  <c r="Q755"/>
  <c r="Q801"/>
  <c r="Q445"/>
  <c r="Q46"/>
  <c r="Q878"/>
  <c r="Q276"/>
  <c r="Q668"/>
  <c r="Q275"/>
  <c r="Q103"/>
  <c r="Q775"/>
  <c r="Q313"/>
  <c r="Q846"/>
  <c r="Q747"/>
  <c r="Q304"/>
  <c r="Q263"/>
  <c r="Q97"/>
  <c r="Q716"/>
  <c r="Q848"/>
  <c r="Q99"/>
  <c r="Q413"/>
  <c r="Q949"/>
  <c r="Q791"/>
  <c r="Q903"/>
  <c r="Q789"/>
  <c r="Q401"/>
  <c r="Q926"/>
  <c r="Q19"/>
  <c r="Q49"/>
  <c r="Q392"/>
  <c r="Q390"/>
  <c r="Q834"/>
  <c r="Q916"/>
  <c r="Q336"/>
  <c r="Q712"/>
  <c r="Q80"/>
  <c r="Q86"/>
  <c r="Q380"/>
  <c r="Q836"/>
  <c r="Q604"/>
  <c r="Q377"/>
  <c r="Q554"/>
  <c r="Q923"/>
  <c r="Q547"/>
  <c r="Q969"/>
  <c r="Q42"/>
  <c r="Q858"/>
  <c r="Q14"/>
  <c r="Q856"/>
  <c r="Q205"/>
  <c r="Q368"/>
  <c r="Q710"/>
  <c r="Q367"/>
  <c r="Q364"/>
  <c r="Q119"/>
  <c r="Q77"/>
  <c r="Q831"/>
  <c r="Q147"/>
  <c r="Q20"/>
  <c r="Q544"/>
  <c r="Q362"/>
  <c r="Q941"/>
  <c r="Q950"/>
  <c r="Q707"/>
  <c r="Q900"/>
  <c r="Q904"/>
  <c r="Q769"/>
  <c r="Q597"/>
  <c r="Q28"/>
  <c r="Q101"/>
  <c r="Q973"/>
  <c r="Q585"/>
  <c r="Q6"/>
  <c r="Q593"/>
  <c r="Q21"/>
  <c r="Q91"/>
  <c r="Q980"/>
  <c r="Q135"/>
  <c r="Q869"/>
  <c r="Q516"/>
  <c r="Q203"/>
  <c r="Q682"/>
  <c r="Q700"/>
  <c r="Q505"/>
  <c r="Q197"/>
  <c r="Q195"/>
  <c r="Q250"/>
  <c r="Q193"/>
  <c r="Q347"/>
  <c r="Q298"/>
  <c r="Q248"/>
  <c r="Q218"/>
  <c r="Q421"/>
  <c r="Q188"/>
  <c r="Q765"/>
  <c r="Q172"/>
  <c r="Q532"/>
  <c r="Q567"/>
  <c r="Q242"/>
  <c r="Q211"/>
  <c r="Q476"/>
  <c r="Q185"/>
  <c r="Q470"/>
  <c r="Q124"/>
  <c r="Q288"/>
  <c r="Q214"/>
  <c r="Q417"/>
  <c r="Q804"/>
  <c r="Q642"/>
  <c r="Q586"/>
  <c r="Q721"/>
  <c r="Q880"/>
  <c r="Q44"/>
  <c r="Q635"/>
  <c r="Q306"/>
  <c r="Q230"/>
  <c r="Q632"/>
  <c r="Q177"/>
  <c r="Q758"/>
  <c r="Q344"/>
  <c r="Q628"/>
  <c r="Q835"/>
  <c r="Q625"/>
  <c r="Q816"/>
  <c r="Q98"/>
  <c r="Q409"/>
  <c r="Q52"/>
  <c r="Q520"/>
  <c r="Q620"/>
  <c r="Q436"/>
  <c r="Q666"/>
  <c r="Q434"/>
  <c r="Q432"/>
  <c r="Q108"/>
  <c r="Q558"/>
  <c r="Q107"/>
  <c r="Q746"/>
  <c r="Q795"/>
  <c r="Q34"/>
  <c r="Q398"/>
  <c r="Q744"/>
  <c r="Q792"/>
  <c r="Q591"/>
  <c r="Q13"/>
  <c r="Q26"/>
  <c r="Q790"/>
  <c r="Q88"/>
  <c r="Q272"/>
  <c r="Q317"/>
  <c r="Q786"/>
  <c r="Q83"/>
  <c r="Q94"/>
  <c r="Q611"/>
  <c r="Q334"/>
  <c r="Q912"/>
  <c r="Q524"/>
  <c r="Q897"/>
  <c r="Q608"/>
  <c r="Q87"/>
  <c r="Q266"/>
  <c r="Q379"/>
  <c r="Q47"/>
  <c r="Q393"/>
  <c r="Q79"/>
  <c r="Q391"/>
  <c r="Q375"/>
  <c r="Q546"/>
  <c r="Q523"/>
  <c r="Q372"/>
  <c r="Q600"/>
  <c r="Q945"/>
  <c r="Q321"/>
  <c r="Q48"/>
  <c r="Q62"/>
  <c r="Q893"/>
  <c r="Q910"/>
  <c r="Q137"/>
  <c r="Q552"/>
  <c r="Q977"/>
  <c r="Q838"/>
  <c r="Q963"/>
  <c r="Q729"/>
  <c r="Q536"/>
  <c r="Q928"/>
  <c r="Q957"/>
  <c r="Q541"/>
  <c r="Q853"/>
  <c r="Q311"/>
  <c r="Q312"/>
  <c r="Q943"/>
  <c r="Q354"/>
  <c r="Q596"/>
  <c r="Q350"/>
  <c r="Q870"/>
  <c r="Q540"/>
  <c r="Q85"/>
  <c r="Q688"/>
  <c r="Q594"/>
  <c r="Q72"/>
  <c r="Q571"/>
  <c r="Q127"/>
  <c r="Q511"/>
  <c r="Q503"/>
  <c r="Q681"/>
  <c r="Q680"/>
  <c r="Q419"/>
  <c r="Q291"/>
  <c r="Q239"/>
  <c r="Q763"/>
  <c r="Q213"/>
  <c r="Q828"/>
  <c r="Q232"/>
  <c r="Q279"/>
  <c r="Q803"/>
  <c r="Q879"/>
  <c r="Q104"/>
  <c r="Q440"/>
  <c r="Q16"/>
  <c r="Q737"/>
  <c r="Q934"/>
  <c r="Q70"/>
  <c r="Q129"/>
  <c r="Q527"/>
  <c r="Q830"/>
  <c r="Q589"/>
  <c r="Q784"/>
  <c r="Q267"/>
  <c r="Q260"/>
  <c r="Q833"/>
  <c r="Q931"/>
  <c r="Q915"/>
  <c r="Q955"/>
  <c r="Q5"/>
  <c r="Q363"/>
  <c r="Q826"/>
  <c r="Q4"/>
  <c r="Q360"/>
  <c r="Q145"/>
  <c r="Q328"/>
  <c r="Q356"/>
  <c r="Q851"/>
  <c r="Q75"/>
  <c r="Q74"/>
  <c r="Q349"/>
  <c r="Q935"/>
  <c r="Q967"/>
  <c r="Q255"/>
  <c r="Q3"/>
  <c r="Q325"/>
  <c r="Q307"/>
  <c r="Q130"/>
  <c r="Q517"/>
  <c r="Q512"/>
  <c r="Q574"/>
  <c r="Q507"/>
  <c r="Q199"/>
  <c r="Q198"/>
  <c r="Q587"/>
  <c r="Q683"/>
  <c r="Q672"/>
  <c r="Q126"/>
  <c r="Q295"/>
  <c r="Q128"/>
  <c r="Q247"/>
  <c r="Q246"/>
  <c r="Q294"/>
  <c r="Q420"/>
  <c r="Q173"/>
  <c r="Q292"/>
  <c r="Q482"/>
  <c r="Q566"/>
  <c r="Q478"/>
  <c r="Q240"/>
  <c r="Q289"/>
  <c r="Q472"/>
  <c r="Q565"/>
  <c r="Q564"/>
  <c r="Q287"/>
  <c r="Q181"/>
  <c r="Q467"/>
  <c r="Q234"/>
  <c r="Q640"/>
  <c r="Q285"/>
  <c r="Q575"/>
  <c r="Q638"/>
  <c r="Q155"/>
  <c r="Q414"/>
  <c r="Q761"/>
  <c r="Q229"/>
  <c r="Q39"/>
  <c r="Q227"/>
  <c r="Q225"/>
  <c r="Q224"/>
  <c r="Q732"/>
  <c r="Q150"/>
  <c r="Q449"/>
  <c r="Q222"/>
  <c r="Q446"/>
  <c r="Q753"/>
  <c r="Q441"/>
  <c r="Q948"/>
  <c r="Q437"/>
  <c r="Q557"/>
  <c r="Q619"/>
  <c r="Q776"/>
  <c r="Q559"/>
  <c r="Q429"/>
  <c r="Q50"/>
  <c r="Q428"/>
  <c r="Q745"/>
  <c r="Q209"/>
  <c r="Q793"/>
  <c r="Q121"/>
  <c r="Q743"/>
  <c r="Q25"/>
  <c r="Q615"/>
  <c r="Q766"/>
  <c r="Q95"/>
  <c r="Q273"/>
  <c r="Q262"/>
  <c r="Q612"/>
  <c r="Q787"/>
  <c r="Q271"/>
  <c r="Q32"/>
  <c r="Q81"/>
  <c r="Q863"/>
  <c r="Q387"/>
  <c r="Q268"/>
  <c r="Q609"/>
  <c r="Q549"/>
  <c r="Q702"/>
  <c r="Q885"/>
  <c r="Q579"/>
  <c r="Q106"/>
  <c r="Q876"/>
  <c r="Q730"/>
  <c r="Q323"/>
  <c r="Q859"/>
  <c r="Q817"/>
  <c r="Q711"/>
  <c r="Q601"/>
  <c r="Q857"/>
  <c r="Q884"/>
  <c r="Q655"/>
  <c r="Q972"/>
  <c r="Q818"/>
  <c r="Q149"/>
  <c r="Q386"/>
  <c r="Q695"/>
  <c r="Q60"/>
  <c r="Q545"/>
  <c r="Q320"/>
  <c r="Q146"/>
  <c r="Q333"/>
  <c r="Q57"/>
  <c r="Q873"/>
  <c r="Q958"/>
  <c r="Q31"/>
  <c r="Q359"/>
  <c r="Q308"/>
  <c r="Q978"/>
  <c r="Q906"/>
  <c r="Q959"/>
  <c r="Q329"/>
  <c r="Q324"/>
  <c r="Q706"/>
  <c r="Q570"/>
  <c r="Q506"/>
  <c r="Q573"/>
  <c r="Q489"/>
  <c r="Q483"/>
  <c r="Q471"/>
  <c r="Q466"/>
  <c r="Q675"/>
  <c r="Q151"/>
  <c r="Q623"/>
  <c r="Q866"/>
  <c r="Q827"/>
  <c r="Q939"/>
  <c r="Q43"/>
  <c r="Q919"/>
  <c r="Q395"/>
  <c r="Q605"/>
  <c r="Q932"/>
  <c r="Q63"/>
  <c r="Q964"/>
  <c r="Q210"/>
  <c r="Q105"/>
  <c r="Q518"/>
  <c r="Q692"/>
  <c r="Q303"/>
  <c r="Q131"/>
  <c r="Q158"/>
  <c r="Q253"/>
  <c r="Q513"/>
  <c r="Q202"/>
  <c r="Q685"/>
  <c r="Q200"/>
  <c r="Q504"/>
  <c r="Q335"/>
  <c r="Q500"/>
  <c r="Q194"/>
  <c r="Q144"/>
  <c r="Q667"/>
  <c r="Q219"/>
  <c r="Q664"/>
  <c r="Q490"/>
  <c r="Q165"/>
  <c r="Q654"/>
  <c r="Q486"/>
  <c r="Q484"/>
  <c r="Q215"/>
  <c r="Q649"/>
  <c r="Q113"/>
  <c r="Q583"/>
  <c r="Q474"/>
  <c r="Q237"/>
  <c r="Q315"/>
  <c r="Q723"/>
  <c r="Q182"/>
  <c r="Q646"/>
  <c r="Q560"/>
  <c r="Q465"/>
  <c r="Q641"/>
  <c r="Q461"/>
  <c r="Q282"/>
  <c r="Q739"/>
  <c r="Q231"/>
  <c r="Q894"/>
  <c r="Q633"/>
  <c r="Q457"/>
  <c r="Q456"/>
  <c r="Q759"/>
  <c r="Q278"/>
  <c r="Q140"/>
  <c r="Q891"/>
  <c r="Q626"/>
  <c r="Q450"/>
  <c r="Q223"/>
  <c r="Q622"/>
  <c r="Q139"/>
  <c r="Q442"/>
  <c r="Q439"/>
  <c r="Q751"/>
  <c r="Q845"/>
  <c r="Q738"/>
  <c r="Q718"/>
  <c r="Q717"/>
  <c r="Q820"/>
  <c r="Q927"/>
  <c r="Q774"/>
  <c r="Q551"/>
  <c r="Q330"/>
  <c r="Q65"/>
  <c r="Q661"/>
  <c r="Q837"/>
  <c r="Q397"/>
  <c r="Q616"/>
  <c r="Q735"/>
  <c r="Q924"/>
  <c r="Q405"/>
  <c r="Q788"/>
  <c r="Q400"/>
  <c r="Q221"/>
  <c r="Q64"/>
  <c r="Q917"/>
  <c r="Q933"/>
  <c r="Q68"/>
  <c r="Q525"/>
  <c r="Q54"/>
  <c r="Q550"/>
  <c r="Q382"/>
  <c r="Q607"/>
  <c r="Q811"/>
  <c r="Q24"/>
  <c r="Q378"/>
  <c r="Q974"/>
  <c r="Q911"/>
  <c r="Q781"/>
  <c r="Q9"/>
  <c r="Q938"/>
  <c r="Q875"/>
  <c r="Q373"/>
  <c r="Q930"/>
  <c r="Q599"/>
  <c r="Q883"/>
  <c r="Q952"/>
  <c r="Q740"/>
  <c r="Q709"/>
  <c r="Q537"/>
  <c r="Q971"/>
  <c r="Q882"/>
  <c r="Q148"/>
  <c r="Q522"/>
  <c r="Q27"/>
  <c r="Q976"/>
  <c r="Q825"/>
  <c r="Q543"/>
  <c r="Q925"/>
  <c r="Q936"/>
  <c r="Q332"/>
  <c r="Q33"/>
  <c r="Q318"/>
  <c r="Q116"/>
  <c r="Q871"/>
  <c r="Q929"/>
  <c r="Q22"/>
  <c r="Q954"/>
  <c r="Q256"/>
  <c r="Q212"/>
  <c r="Q693"/>
  <c r="Q767"/>
  <c r="Q204"/>
  <c r="Q533"/>
  <c r="Q501"/>
  <c r="Q496"/>
  <c r="Q663"/>
  <c r="Q842"/>
  <c r="Q171"/>
  <c r="Q40"/>
  <c r="Q468"/>
  <c r="Q284"/>
  <c r="Q636"/>
  <c r="Q921"/>
  <c r="Q453"/>
  <c r="Q277"/>
  <c r="Q800"/>
  <c r="Q832"/>
  <c r="Q433"/>
  <c r="Q796"/>
  <c r="Q844"/>
  <c r="Q742"/>
  <c r="Q613"/>
  <c r="Q399"/>
  <c r="Q660"/>
  <c r="Q899"/>
  <c r="Q810"/>
  <c r="Q782"/>
  <c r="Q603"/>
  <c r="Q944"/>
  <c r="Q855"/>
  <c r="Q365"/>
  <c r="Q975"/>
  <c r="Q58"/>
  <c r="Q542"/>
  <c r="Q535"/>
  <c r="Q310"/>
  <c r="Q960"/>
  <c r="Q686"/>
  <c r="Q300"/>
  <c r="Q159"/>
  <c r="Q562"/>
  <c r="Q114"/>
  <c r="Q534"/>
  <c r="Q425"/>
  <c r="Q508"/>
  <c r="Q727"/>
  <c r="Q726"/>
  <c r="Q725"/>
  <c r="Q677"/>
  <c r="Q424"/>
  <c r="Q175"/>
  <c r="Q191"/>
  <c r="Q423"/>
  <c r="Q494"/>
  <c r="Q162"/>
  <c r="Q112"/>
  <c r="Q657"/>
  <c r="Q584"/>
  <c r="Q243"/>
  <c r="Q216"/>
  <c r="Q651"/>
  <c r="Q480"/>
  <c r="Q122"/>
  <c r="Q648"/>
  <c r="Q186"/>
  <c r="Q183"/>
  <c r="Q539"/>
  <c r="Q469"/>
  <c r="Q821"/>
  <c r="Q867"/>
  <c r="Q645"/>
  <c r="Q179"/>
  <c r="Q416"/>
  <c r="Q639"/>
  <c r="Q154"/>
  <c r="Q529"/>
  <c r="Q720"/>
  <c r="Q581"/>
  <c r="Q634"/>
  <c r="Q920"/>
  <c r="Q411"/>
  <c r="Q673"/>
  <c r="Q410"/>
  <c r="Q956"/>
  <c r="Q719"/>
  <c r="Q37"/>
  <c r="Q802"/>
  <c r="Q561"/>
  <c r="Q754"/>
  <c r="Q341"/>
  <c r="Q443"/>
  <c r="Q815"/>
  <c r="Q799"/>
  <c r="Q435"/>
  <c r="Q665"/>
  <c r="Q100"/>
  <c r="Q953"/>
  <c r="Q731"/>
  <c r="Q592"/>
  <c r="Q797"/>
  <c r="Q66"/>
  <c r="Q427"/>
  <c r="Q402"/>
  <c r="Q89"/>
  <c r="Q617"/>
  <c r="Q946"/>
  <c r="Q164"/>
  <c r="Q556"/>
  <c r="Q895"/>
  <c r="Q843"/>
  <c r="Q403"/>
  <c r="Q741"/>
  <c r="Q864"/>
  <c r="Q69"/>
  <c r="Q773"/>
  <c r="Q829"/>
  <c r="Q913"/>
  <c r="Q388"/>
  <c r="Q269"/>
  <c r="Q12"/>
  <c r="Q53"/>
  <c r="Q783"/>
  <c r="Q898"/>
  <c r="Q394"/>
  <c r="Q806"/>
  <c r="Q901"/>
  <c r="Q376"/>
  <c r="Q696"/>
  <c r="Q922"/>
  <c r="Q940"/>
  <c r="Q389"/>
  <c r="Q67"/>
  <c r="Q371"/>
  <c r="Q370"/>
  <c r="Q890"/>
  <c r="Q961"/>
  <c r="Q258"/>
  <c r="Q777"/>
  <c r="Q366"/>
  <c r="Q169"/>
  <c r="Q302"/>
  <c r="Q59"/>
  <c r="Q770"/>
  <c r="Q17"/>
  <c r="Q701"/>
  <c r="Q872"/>
  <c r="Q887"/>
  <c r="Q7"/>
  <c r="Q868"/>
  <c r="Q733"/>
  <c r="Q966"/>
  <c r="Q45"/>
  <c r="Q357"/>
  <c r="Q355"/>
  <c r="Q353"/>
  <c r="Q351"/>
  <c r="Q595"/>
  <c r="Q117"/>
  <c r="Q176"/>
  <c r="Q499"/>
  <c r="Q656"/>
  <c r="Q479"/>
  <c r="Q647"/>
  <c r="Q464"/>
  <c r="Q637"/>
  <c r="Q760"/>
  <c r="Q756"/>
  <c r="Q752"/>
  <c r="Q431"/>
  <c r="Q736"/>
  <c r="Q614"/>
  <c r="Q84"/>
  <c r="Q965"/>
  <c r="Q38"/>
  <c r="Q780"/>
  <c r="Q778"/>
  <c r="Q257"/>
  <c r="Q2"/>
  <c r="Q704"/>
  <c r="Q168"/>
  <c r="Q881"/>
  <c r="Q167"/>
  <c r="Q136"/>
  <c r="Q115"/>
  <c r="Q426"/>
  <c r="Q569"/>
  <c r="Q684"/>
  <c r="Q265"/>
  <c r="Q297"/>
  <c r="Q296"/>
  <c r="Q568"/>
  <c r="Q578"/>
  <c r="Q674"/>
  <c r="Q670"/>
  <c r="Q690"/>
  <c r="Q495"/>
  <c r="Q166"/>
  <c r="Q491"/>
  <c r="Q245"/>
  <c r="Q217"/>
  <c r="Q125"/>
  <c r="Q652"/>
  <c r="Q161"/>
  <c r="Q650"/>
  <c r="Q109"/>
  <c r="Q477"/>
  <c r="Q238"/>
  <c r="Q184"/>
  <c r="Q822"/>
  <c r="Q724"/>
  <c r="Q418"/>
  <c r="Q235"/>
  <c r="Q286"/>
  <c r="Q521"/>
  <c r="Q824"/>
  <c r="Q462"/>
  <c r="Q905"/>
  <c r="Q133"/>
  <c r="Q281"/>
  <c r="Q141"/>
  <c r="Q305"/>
  <c r="Q152"/>
  <c r="Q29"/>
  <c r="Q55"/>
  <c r="Q226"/>
  <c r="Q629"/>
  <c r="Q671"/>
  <c r="Q327"/>
  <c r="Q624"/>
  <c r="Q448"/>
  <c r="Q918"/>
  <c r="Q314"/>
  <c r="Q621"/>
  <c r="Q407"/>
  <c r="Q438"/>
  <c r="Q749"/>
  <c r="Q73"/>
  <c r="Q553"/>
  <c r="Q138"/>
  <c r="Q839"/>
  <c r="Q110"/>
  <c r="Q618"/>
  <c r="Q170"/>
  <c r="Q794"/>
  <c r="Q340"/>
  <c r="Q662"/>
  <c r="Q715"/>
  <c r="Q415"/>
  <c r="Q338"/>
  <c r="Q274"/>
  <c r="Q396"/>
  <c r="Q406"/>
  <c r="Q555"/>
  <c r="Q714"/>
  <c r="Q713"/>
  <c r="Q337"/>
  <c r="Q582"/>
  <c r="Q812"/>
  <c r="Q610"/>
  <c r="Q659"/>
  <c r="Q658"/>
  <c r="Q862"/>
  <c r="Q383"/>
  <c r="Q207"/>
  <c r="Q381"/>
  <c r="Q8"/>
  <c r="Q807"/>
  <c r="Q852"/>
  <c r="Q18"/>
  <c r="Q860"/>
  <c r="Q153"/>
  <c r="Q374"/>
  <c r="Q206"/>
  <c r="Q602"/>
  <c r="Q322"/>
  <c r="Q902"/>
  <c r="Q914"/>
  <c r="Q888"/>
  <c r="Q36"/>
  <c r="Q951"/>
  <c r="Q849"/>
  <c r="Q102"/>
  <c r="Q598"/>
  <c r="Q889"/>
  <c r="Q874"/>
  <c r="Q653"/>
  <c r="Q92"/>
  <c r="Q319"/>
  <c r="Q908"/>
  <c r="Q708"/>
  <c r="Q942"/>
  <c r="Q694"/>
  <c r="Q331"/>
  <c r="Q30"/>
  <c r="Q979"/>
  <c r="Q385"/>
  <c r="Q11"/>
  <c r="Q352"/>
  <c r="Q580"/>
  <c r="G3" i="6"/>
  <c r="G4"/>
  <c r="G6"/>
  <c r="G5"/>
  <c r="G2"/>
</calcChain>
</file>

<file path=xl/sharedStrings.xml><?xml version="1.0" encoding="utf-8"?>
<sst xmlns="http://schemas.openxmlformats.org/spreadsheetml/2006/main" count="2777" uniqueCount="442">
  <si>
    <t>Honey</t>
  </si>
  <si>
    <t>Oil</t>
  </si>
  <si>
    <t>Onions</t>
  </si>
  <si>
    <t>Cabbage</t>
  </si>
  <si>
    <t>Mutton</t>
  </si>
  <si>
    <t>Leeks</t>
  </si>
  <si>
    <t>Dates</t>
  </si>
  <si>
    <t>Lemondrop</t>
  </si>
  <si>
    <t>BayTree</t>
  </si>
  <si>
    <t>Chatinabrae</t>
  </si>
  <si>
    <t>Covage</t>
  </si>
  <si>
    <t>Cirallis</t>
  </si>
  <si>
    <t>Corsacia</t>
  </si>
  <si>
    <t>Cinquefoil</t>
  </si>
  <si>
    <t>Glechoma</t>
  </si>
  <si>
    <t>Yigory</t>
  </si>
  <si>
    <t>Cinnamon</t>
  </si>
  <si>
    <t>Motherwort</t>
  </si>
  <si>
    <t>Carrots</t>
  </si>
  <si>
    <t>Morpha</t>
  </si>
  <si>
    <t>Anansi</t>
  </si>
  <si>
    <t>Banto</t>
  </si>
  <si>
    <t>Cardamom</t>
  </si>
  <si>
    <t>Chives</t>
  </si>
  <si>
    <t>Discorea</t>
  </si>
  <si>
    <t>Fleabane</t>
  </si>
  <si>
    <t>Garlic</t>
  </si>
  <si>
    <t>Harebell</t>
  </si>
  <si>
    <t>Hazlewort</t>
  </si>
  <si>
    <t>Houseleek</t>
  </si>
  <si>
    <t>Meadowsweet</t>
  </si>
  <si>
    <t>Myristica</t>
  </si>
  <si>
    <t>Xanosi</t>
  </si>
  <si>
    <t>Thyme</t>
  </si>
  <si>
    <t>Panoe</t>
  </si>
  <si>
    <t>Satsatchi</t>
  </si>
  <si>
    <t>Sugarcane</t>
  </si>
  <si>
    <t>Crampbark</t>
  </si>
  <si>
    <t>Gynura</t>
  </si>
  <si>
    <t>Brain</t>
  </si>
  <si>
    <t>Carrion</t>
  </si>
  <si>
    <t>Salt</t>
  </si>
  <si>
    <t>Calabash</t>
  </si>
  <si>
    <t>Chaffa</t>
  </si>
  <si>
    <t>Daggerleaf</t>
  </si>
  <si>
    <t>Dalchini</t>
  </si>
  <si>
    <t>Bhillawa</t>
  </si>
  <si>
    <t>Tristeria</t>
  </si>
  <si>
    <t>Tilapia</t>
  </si>
  <si>
    <t>Lythrum</t>
  </si>
  <si>
    <t>Mariae</t>
  </si>
  <si>
    <t>Tsangto</t>
  </si>
  <si>
    <t>Caraway</t>
  </si>
  <si>
    <t>Dewplant</t>
  </si>
  <si>
    <t>Digweed</t>
  </si>
  <si>
    <t>Fivesleaf</t>
  </si>
  <si>
    <t>Gokhru</t>
  </si>
  <si>
    <t>Hogweed</t>
  </si>
  <si>
    <t>Asane</t>
  </si>
  <si>
    <t>Aloe</t>
  </si>
  <si>
    <t>Ashoka</t>
  </si>
  <si>
    <t>Butterroot</t>
  </si>
  <si>
    <t>Finlow</t>
  </si>
  <si>
    <t>Garcinia</t>
  </si>
  <si>
    <t>Hyssop</t>
  </si>
  <si>
    <t>Khokali</t>
  </si>
  <si>
    <t>Ipomoea</t>
  </si>
  <si>
    <t>Liquorice</t>
  </si>
  <si>
    <t>Lungclot</t>
  </si>
  <si>
    <t>Mahonia</t>
  </si>
  <si>
    <t>Medicago</t>
  </si>
  <si>
    <t>Mindanao</t>
  </si>
  <si>
    <t>Myrrh</t>
  </si>
  <si>
    <t>Pippali</t>
  </si>
  <si>
    <t>Primula</t>
  </si>
  <si>
    <t>Prisniparni</t>
  </si>
  <si>
    <t>Harrow</t>
  </si>
  <si>
    <t>Rhubarb</t>
  </si>
  <si>
    <t>Rubydora</t>
  </si>
  <si>
    <t>Rubia</t>
  </si>
  <si>
    <t>Shyama</t>
  </si>
  <si>
    <t>Skirret</t>
  </si>
  <si>
    <t>Soapwort</t>
  </si>
  <si>
    <t>Sorrel</t>
  </si>
  <si>
    <t>Spinach</t>
  </si>
  <si>
    <t>Sweetflower</t>
  </si>
  <si>
    <t>Asafoetida</t>
  </si>
  <si>
    <t>Bloodwort</t>
  </si>
  <si>
    <t>Clingroot</t>
  </si>
  <si>
    <t>Dameshood</t>
  </si>
  <si>
    <t>Fumitory</t>
  </si>
  <si>
    <t>Ilex</t>
  </si>
  <si>
    <t>Larkspur</t>
  </si>
  <si>
    <t>Maragosa</t>
  </si>
  <si>
    <t>Sweetgrass</t>
  </si>
  <si>
    <t>Sweetsop</t>
  </si>
  <si>
    <t>Tagetese</t>
  </si>
  <si>
    <t>Tamarask</t>
  </si>
  <si>
    <t>Elegia</t>
  </si>
  <si>
    <t>Jaivanti</t>
  </si>
  <si>
    <t>Trilobe</t>
  </si>
  <si>
    <t>Tsatso</t>
  </si>
  <si>
    <t>Whitebelly</t>
  </si>
  <si>
    <t>Yava</t>
  </si>
  <si>
    <t>Squill</t>
  </si>
  <si>
    <t>Strychnos</t>
  </si>
  <si>
    <t>Cranesbill</t>
  </si>
  <si>
    <t>Gnemnon</t>
  </si>
  <si>
    <t>Quamash</t>
  </si>
  <si>
    <t>Sandalwood</t>
  </si>
  <si>
    <t>Zanthoxylum</t>
  </si>
  <si>
    <t>Bilimbi</t>
  </si>
  <si>
    <t>Jaiyanti</t>
  </si>
  <si>
    <t>Jugwort</t>
  </si>
  <si>
    <t>WheatRaw</t>
  </si>
  <si>
    <t>WheatBurnt</t>
  </si>
  <si>
    <t>WheatDark</t>
  </si>
  <si>
    <t>WheatMed</t>
  </si>
  <si>
    <t>WheatLight</t>
  </si>
  <si>
    <t>Naranga</t>
  </si>
  <si>
    <t>Schisandra</t>
  </si>
  <si>
    <t>RiverCrab</t>
  </si>
  <si>
    <t>Beehive</t>
  </si>
  <si>
    <t>Spiderling</t>
  </si>
  <si>
    <t>Allbright</t>
  </si>
  <si>
    <t>Patchouli</t>
  </si>
  <si>
    <t>Revivia</t>
  </si>
  <si>
    <t>Shyamalata</t>
  </si>
  <si>
    <t>Xanat</t>
  </si>
  <si>
    <t>Eggs</t>
  </si>
  <si>
    <t>ChickenMeat</t>
  </si>
  <si>
    <t>Apiphenalm</t>
  </si>
  <si>
    <t>Medusafish</t>
  </si>
  <si>
    <t>BlessedMariae</t>
  </si>
  <si>
    <t>BloodBalm</t>
  </si>
  <si>
    <t>Cassia</t>
  </si>
  <si>
    <t>GoldenSun</t>
  </si>
  <si>
    <t>KingsCoin</t>
  </si>
  <si>
    <t>IceMint</t>
  </si>
  <si>
    <t>Peppermint</t>
  </si>
  <si>
    <t>Kingfish</t>
  </si>
  <si>
    <t>FlyingFish</t>
  </si>
  <si>
    <t>Spoonfish</t>
  </si>
  <si>
    <t>Tigerfish</t>
  </si>
  <si>
    <t>Food</t>
  </si>
  <si>
    <t>X</t>
  </si>
  <si>
    <t>Y</t>
  </si>
  <si>
    <t xml:space="preserve">Base </t>
  </si>
  <si>
    <t>Additive</t>
  </si>
  <si>
    <t>Str</t>
  </si>
  <si>
    <t>Dex</t>
  </si>
  <si>
    <t>End</t>
  </si>
  <si>
    <t>Speed</t>
  </si>
  <si>
    <t>Con</t>
  </si>
  <si>
    <t>Foc</t>
  </si>
  <si>
    <t>Per</t>
  </si>
  <si>
    <t>Abdju Meat</t>
  </si>
  <si>
    <t>Garlic Oil</t>
  </si>
  <si>
    <t>Acorn's Cap</t>
  </si>
  <si>
    <t>Mountain Mint</t>
  </si>
  <si>
    <t>Opal Harebell</t>
  </si>
  <si>
    <t>Beetle Leaf</t>
  </si>
  <si>
    <t>Umber Basil</t>
  </si>
  <si>
    <t>White Pepper Plant</t>
  </si>
  <si>
    <t>Royal Rosemary</t>
  </si>
  <si>
    <t>Verdant Two-Lobe</t>
  </si>
  <si>
    <t>Crimson Lettuce</t>
  </si>
  <si>
    <t>Fire Allspice</t>
  </si>
  <si>
    <t>Iron Knot</t>
  </si>
  <si>
    <t>Common Sage</t>
  </si>
  <si>
    <t>Grilled Garlic</t>
  </si>
  <si>
    <t>Blooded Harebell</t>
  </si>
  <si>
    <t>Dueling Serpents</t>
  </si>
  <si>
    <t>Razor's Edge</t>
  </si>
  <si>
    <t>Lima Chub Meat</t>
  </si>
  <si>
    <t>Miniature Bamboo</t>
  </si>
  <si>
    <t>Pale Ochoa</t>
  </si>
  <si>
    <t>Dank Mullien</t>
  </si>
  <si>
    <t>Orange Sweetgrass</t>
  </si>
  <si>
    <t>Azure Tristeria</t>
  </si>
  <si>
    <t>Flander's Blossom</t>
  </si>
  <si>
    <t>Bull's Blood</t>
  </si>
  <si>
    <t>Upright Ochoa</t>
  </si>
  <si>
    <t>Miniature Lamae</t>
  </si>
  <si>
    <t>Golden Sweetgrass</t>
  </si>
  <si>
    <t>Barley (Dark)</t>
  </si>
  <si>
    <t>Wild Yam</t>
  </si>
  <si>
    <t>Malt (Raw)</t>
  </si>
  <si>
    <t>Earth Light</t>
  </si>
  <si>
    <t>Grilled Cabbage</t>
  </si>
  <si>
    <t>Hylian Loach Meat</t>
  </si>
  <si>
    <t>Stickler Hedge</t>
  </si>
  <si>
    <t>Camel Meat</t>
  </si>
  <si>
    <t>Black Pepper Plant</t>
  </si>
  <si>
    <t>Dusty Blue Sage</t>
  </si>
  <si>
    <t>Fish Hook</t>
  </si>
  <si>
    <t>Phagrus Meat</t>
  </si>
  <si>
    <t>Barley (Raw)</t>
  </si>
  <si>
    <t>Pale Skirret</t>
  </si>
  <si>
    <t>Yellow Gentian</t>
  </si>
  <si>
    <t>Oyster Meat</t>
  </si>
  <si>
    <t>Steel Bladegrass</t>
  </si>
  <si>
    <t>Camels Mane</t>
  </si>
  <si>
    <t>Burnt Tarragon</t>
  </si>
  <si>
    <t>Octecs Longfin Meat</t>
  </si>
  <si>
    <t>Shrub sage</t>
  </si>
  <si>
    <t>Silvertongue Damia</t>
  </si>
  <si>
    <t>Dark Radish</t>
  </si>
  <si>
    <t>Sweet Groundmaple</t>
  </si>
  <si>
    <t>True Tarragon</t>
  </si>
  <si>
    <t>Verdant Squill</t>
  </si>
  <si>
    <t>Ribbonfish Meat</t>
  </si>
  <si>
    <t>Reticulated Toothfish Meat</t>
  </si>
  <si>
    <t>Salt Water Fungus</t>
  </si>
  <si>
    <t>Striped Batfin</t>
  </si>
  <si>
    <t>Honey Mint</t>
  </si>
  <si>
    <t>Brassy Caltrops</t>
  </si>
  <si>
    <t>Blue Damia</t>
  </si>
  <si>
    <t>Bleeding Hand</t>
  </si>
  <si>
    <t>Brown Muskerro</t>
  </si>
  <si>
    <t>Buckler-leaf</t>
  </si>
  <si>
    <t>Common Rosemary</t>
  </si>
  <si>
    <t>Pale Dhamasa</t>
  </si>
  <si>
    <t>Crimson Pipeweed</t>
  </si>
  <si>
    <t>Rainbow Cod</t>
  </si>
  <si>
    <t>Cabbage Juice</t>
  </si>
  <si>
    <t>Nubian Liquorice</t>
  </si>
  <si>
    <t>Cat Nip</t>
  </si>
  <si>
    <t>Barley (Light)</t>
  </si>
  <si>
    <t>Crimson Nightshade</t>
  </si>
  <si>
    <t>Death's Piping</t>
  </si>
  <si>
    <t>Sagar Ghota</t>
  </si>
  <si>
    <t>Malt (Medium)</t>
  </si>
  <si>
    <t>Sandy Dustweed</t>
  </si>
  <si>
    <t>Dead Tongue</t>
  </si>
  <si>
    <t>Amur Pike</t>
  </si>
  <si>
    <t>Nature's Jug</t>
  </si>
  <si>
    <t>Grilled Fish</t>
  </si>
  <si>
    <t>Bee Balm</t>
  </si>
  <si>
    <t>Wild Lettuce</t>
  </si>
  <si>
    <t>Cobra Hood</t>
  </si>
  <si>
    <t>Toad Skin</t>
  </si>
  <si>
    <t>Blueberry Tea Tree</t>
  </si>
  <si>
    <t>Perch Meat</t>
  </si>
  <si>
    <t>Jagged Dewcup</t>
  </si>
  <si>
    <t>Barley (Medium)</t>
  </si>
  <si>
    <t>Weeping Patala</t>
  </si>
  <si>
    <t>Rabbit Meat</t>
  </si>
  <si>
    <t>Falcon's Bait</t>
  </si>
  <si>
    <t>Tangerine Dream</t>
  </si>
  <si>
    <t>Lemon Grass</t>
  </si>
  <si>
    <t>Bitter Florian</t>
  </si>
  <si>
    <t>Cherry Bonefish</t>
  </si>
  <si>
    <t>Orange Niali</t>
  </si>
  <si>
    <t>Creeping Thyme</t>
  </si>
  <si>
    <t>Tiny Clover</t>
  </si>
  <si>
    <t>Indigo Damia</t>
  </si>
  <si>
    <t>Grilled Carrots</t>
  </si>
  <si>
    <t>Carp Meat</t>
  </si>
  <si>
    <t>Sand Spore</t>
  </si>
  <si>
    <t>Pancake Loach Meat</t>
  </si>
  <si>
    <t>Ginger Root</t>
  </si>
  <si>
    <t>Garlic Chives</t>
  </si>
  <si>
    <t>Pale Russet</t>
  </si>
  <si>
    <t>Peasant Foot</t>
  </si>
  <si>
    <t>Moon Aloe</t>
  </si>
  <si>
    <t>Pulmonaria Opal</t>
  </si>
  <si>
    <t>Malt (Burnt)</t>
  </si>
  <si>
    <t>Enchanter's Plant</t>
  </si>
  <si>
    <t>Eye of Osiris</t>
  </si>
  <si>
    <t>Nile Fire</t>
  </si>
  <si>
    <t>Fish Roe</t>
  </si>
  <si>
    <t>Fire Lily</t>
  </si>
  <si>
    <t>Shrubby Basil</t>
  </si>
  <si>
    <t>Lemon Basil</t>
  </si>
  <si>
    <t>Red Pepper Plant</t>
  </si>
  <si>
    <t>Spotted Sea Cucumber Meat</t>
  </si>
  <si>
    <t>Mandrake Root</t>
  </si>
  <si>
    <t>Camel Milk</t>
  </si>
  <si>
    <t>Creeping Black Nightshade</t>
  </si>
  <si>
    <t>Apothecary's Scythe</t>
  </si>
  <si>
    <t>Dwarf Wild Lettuce</t>
  </si>
  <si>
    <t>Thunder Plant</t>
  </si>
  <si>
    <t>Fish Oil</t>
  </si>
  <si>
    <t>Crumpled Leaf Basil</t>
  </si>
  <si>
    <t>Chromis Meat</t>
  </si>
  <si>
    <t>Wood Sage</t>
  </si>
  <si>
    <t>Bluebottle Clover</t>
  </si>
  <si>
    <t>Heart of Ash</t>
  </si>
  <si>
    <t>Orange Spongefish Meat</t>
  </si>
  <si>
    <t>Camel MIlk</t>
  </si>
  <si>
    <t>Wild Onion</t>
  </si>
  <si>
    <t>Beggar's Button</t>
  </si>
  <si>
    <t>Sky Gladialia</t>
  </si>
  <si>
    <t>Joy of the Mountain</t>
  </si>
  <si>
    <t>Nefertari's Crown</t>
  </si>
  <si>
    <t>Blood Root</t>
  </si>
  <si>
    <t>Slave's Bread</t>
  </si>
  <si>
    <t>Coconut Meat</t>
  </si>
  <si>
    <t>Carrot Juice</t>
  </si>
  <si>
    <t>Lavender Navarre</t>
  </si>
  <si>
    <t>Crimson Clover</t>
  </si>
  <si>
    <t>Lavender Scented Thyme</t>
  </si>
  <si>
    <t>Malt (Dark)</t>
  </si>
  <si>
    <t>Razorfin Meat</t>
  </si>
  <si>
    <t>Malt (Light)</t>
  </si>
  <si>
    <t>Crimson Windleaf</t>
  </si>
  <si>
    <t>Common Basil</t>
  </si>
  <si>
    <t>Cicada Bean</t>
  </si>
  <si>
    <t>Fool's Agar</t>
  </si>
  <si>
    <t>Great Knucklefish</t>
  </si>
  <si>
    <t>Grilled fish</t>
  </si>
  <si>
    <t>Paradise Lily</t>
  </si>
  <si>
    <t>Golden Thyme</t>
  </si>
  <si>
    <t>Grilled Onions</t>
  </si>
  <si>
    <t>Queen Lionfish</t>
  </si>
  <si>
    <t>Earth apple</t>
  </si>
  <si>
    <t>Yellow Tristeria</t>
  </si>
  <si>
    <t>Oxyrynchus Meat</t>
  </si>
  <si>
    <t>Ginseng Root</t>
  </si>
  <si>
    <t>Royal Jelly</t>
  </si>
  <si>
    <t>Dwarf Hogweed</t>
  </si>
  <si>
    <t>Drapeau d'or</t>
  </si>
  <si>
    <t>Mirabellis fern</t>
  </si>
  <si>
    <t>Catfish Meat</t>
  </si>
  <si>
    <t>Hairy tooth</t>
  </si>
  <si>
    <t>Headache tree</t>
  </si>
  <si>
    <t>Strawberry tea</t>
  </si>
  <si>
    <t>Ra's Awakening</t>
  </si>
  <si>
    <t>Purple Tintiri</t>
  </si>
  <si>
    <t>Tilefish Meat</t>
  </si>
  <si>
    <t>Colt's Foot</t>
  </si>
  <si>
    <t>Turtle's Shell</t>
  </si>
  <si>
    <t>Scorpions Brood</t>
  </si>
  <si>
    <t>Vanilla Tea Tree</t>
  </si>
  <si>
    <t>Pitcher plant</t>
  </si>
  <si>
    <t>Blue Tarafern</t>
  </si>
  <si>
    <t>Dark Ochoa</t>
  </si>
  <si>
    <t>Altar's Blessing</t>
  </si>
  <si>
    <t>Oyster meat</t>
  </si>
  <si>
    <t>-</t>
  </si>
  <si>
    <t>Ribbonfish meat</t>
  </si>
  <si>
    <t>Rotten Fish</t>
  </si>
  <si>
    <t>Singing Lamprey</t>
  </si>
  <si>
    <t>Curly Sage</t>
  </si>
  <si>
    <t>Barley Burnt</t>
  </si>
  <si>
    <t>Katako Root</t>
  </si>
  <si>
    <t>BaseX</t>
  </si>
  <si>
    <t>BaseY</t>
  </si>
  <si>
    <t>AddX</t>
  </si>
  <si>
    <t>AddY</t>
  </si>
  <si>
    <t>Distance</t>
  </si>
  <si>
    <t>STR</t>
  </si>
  <si>
    <t>Spd</t>
  </si>
  <si>
    <t>Base</t>
  </si>
  <si>
    <t>Add</t>
  </si>
  <si>
    <t>Buckler-Leaf</t>
  </si>
  <si>
    <t>oyster meat</t>
  </si>
  <si>
    <t>carrots</t>
  </si>
  <si>
    <t>carrot juice</t>
  </si>
  <si>
    <t>mutton</t>
  </si>
  <si>
    <t>Mirabellis Fern</t>
  </si>
  <si>
    <t>Camel meat</t>
  </si>
  <si>
    <t>Shrub Sage</t>
  </si>
  <si>
    <t>Largechest owned by SamAdams at egypt 1238 3488</t>
  </si>
  <si>
    <t xml:space="preserve">     6 Ashoka</t>
  </si>
  <si>
    <t xml:space="preserve">    10 Bluebottle Clover</t>
  </si>
  <si>
    <t xml:space="preserve">     2 Blue Tarafern</t>
  </si>
  <si>
    <t xml:space="preserve">     3 Brown Muskerro</t>
  </si>
  <si>
    <t xml:space="preserve">     4 Calabash</t>
  </si>
  <si>
    <t xml:space="preserve">     7 Chatinabrae</t>
  </si>
  <si>
    <t xml:space="preserve">     4 Chives</t>
  </si>
  <si>
    <t xml:space="preserve">     3 Cinnamon</t>
  </si>
  <si>
    <t xml:space="preserve">    59 Common Basil</t>
  </si>
  <si>
    <t xml:space="preserve">    76 Common Rosemary</t>
  </si>
  <si>
    <t xml:space="preserve">     3 Common Sage</t>
  </si>
  <si>
    <t xml:space="preserve">     7 Dameshood</t>
  </si>
  <si>
    <t xml:space="preserve">     9 Dark Ochoa</t>
  </si>
  <si>
    <t xml:space="preserve">    18 Discorea</t>
  </si>
  <si>
    <t xml:space="preserve">     6 Dwarf Hogweed</t>
  </si>
  <si>
    <t xml:space="preserve">     7 Dwarf Wild Lettuce</t>
  </si>
  <si>
    <t xml:space="preserve">     6 Finlow</t>
  </si>
  <si>
    <t xml:space="preserve">     4 Fivesleaf</t>
  </si>
  <si>
    <t xml:space="preserve">     2 Garlic Chives</t>
  </si>
  <si>
    <t xml:space="preserve">     3 Ginger Root</t>
  </si>
  <si>
    <t xml:space="preserve">     6 Glechoma</t>
  </si>
  <si>
    <t xml:space="preserve">     7 Golden Sweetgrass</t>
  </si>
  <si>
    <t xml:space="preserve">     3 Houseleek</t>
  </si>
  <si>
    <t xml:space="preserve">     4 Hyssop</t>
  </si>
  <si>
    <t xml:space="preserve">     4 Ilex</t>
  </si>
  <si>
    <t xml:space="preserve">     3 Indigo Damia</t>
  </si>
  <si>
    <t xml:space="preserve">     4 Jagged Dewcup</t>
  </si>
  <si>
    <t xml:space="preserve">     5 Larkspur</t>
  </si>
  <si>
    <t xml:space="preserve">    10 Lemondrop</t>
  </si>
  <si>
    <t xml:space="preserve">     7 Mariae</t>
  </si>
  <si>
    <t xml:space="preserve">     4 Meadowsweet</t>
  </si>
  <si>
    <t xml:space="preserve">     5 Motherwort</t>
  </si>
  <si>
    <t xml:space="preserve">     6 Mountain Mint</t>
  </si>
  <si>
    <t xml:space="preserve">     2 Myristica</t>
  </si>
  <si>
    <t xml:space="preserve">     9 Pale Dhamasa</t>
  </si>
  <si>
    <t xml:space="preserve">     1 Panoe</t>
  </si>
  <si>
    <t xml:space="preserve">     4 Pitcher Plant</t>
  </si>
  <si>
    <t xml:space="preserve">     7 Sandalwood</t>
  </si>
  <si>
    <t xml:space="preserve">     4 Shrub Sage</t>
  </si>
  <si>
    <t xml:space="preserve">     7 Soapwort</t>
  </si>
  <si>
    <t xml:space="preserve">     5 Spinach</t>
  </si>
  <si>
    <t xml:space="preserve">     6 Stickler Hedge</t>
  </si>
  <si>
    <t xml:space="preserve">    10 Strawberry Tea</t>
  </si>
  <si>
    <t xml:space="preserve">     5 Strychnos</t>
  </si>
  <si>
    <t xml:space="preserve">     3 Sweetflower</t>
  </si>
  <si>
    <t xml:space="preserve">     6 Sweetgrass</t>
  </si>
  <si>
    <t xml:space="preserve">    10 Thyme</t>
  </si>
  <si>
    <t xml:space="preserve">     3 Tiny Clover</t>
  </si>
  <si>
    <t xml:space="preserve">     7 Upright Ochoa</t>
  </si>
  <si>
    <t xml:space="preserve">    10 Verdant Squill</t>
  </si>
  <si>
    <t xml:space="preserve">     4 Whitebelly</t>
  </si>
  <si>
    <t xml:space="preserve">    10 Wild Lettuce</t>
  </si>
  <si>
    <t xml:space="preserve">     6 Xanat</t>
  </si>
  <si>
    <t xml:space="preserve">     4 Yava</t>
  </si>
  <si>
    <t xml:space="preserve">     4 Zanthoxylum</t>
  </si>
  <si>
    <t>Additives</t>
  </si>
  <si>
    <t>Bases</t>
  </si>
  <si>
    <t>Paste from Clipboard below to add 'Stock' to Stat Tracker</t>
  </si>
  <si>
    <t>Additive Stock</t>
  </si>
  <si>
    <t>Base Stock</t>
  </si>
  <si>
    <t>Dex Sum</t>
  </si>
  <si>
    <t>End Sum</t>
  </si>
  <si>
    <t>Spd Sum</t>
  </si>
  <si>
    <t>Con Sum</t>
  </si>
  <si>
    <t>Foc Sum</t>
  </si>
  <si>
    <t>Per Sum</t>
  </si>
  <si>
    <t>STR Sum</t>
  </si>
  <si>
    <t>STR + Count</t>
  </si>
  <si>
    <t>Dex + Count</t>
  </si>
  <si>
    <t>End + Count</t>
  </si>
  <si>
    <t>Spd + Count</t>
  </si>
  <si>
    <t>Con + Count</t>
  </si>
  <si>
    <t>Foc + Count</t>
  </si>
  <si>
    <t>Per + Count</t>
  </si>
  <si>
    <t>Tested</t>
  </si>
  <si>
    <t>If Using multiple WH / Chests paste on below the next in Column A upto</t>
  </si>
  <si>
    <t>Concatenate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</si>
</sst>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2">
    <font>
      <sz val="11"/>
      <color theme="1"/>
      <name val="Times New Roman"/>
      <family val="2"/>
    </font>
    <font>
      <sz val="11"/>
      <color theme="1"/>
      <name val="Times New Roman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1"/>
      <color theme="1"/>
      <name val="Times New Roman"/>
      <family val="1"/>
    </font>
    <font>
      <sz val="10"/>
      <name val="Arial"/>
    </font>
    <font>
      <b/>
      <sz val="10"/>
      <color theme="0"/>
      <name val="Arial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40">
    <xf numFmtId="0" fontId="0" fillId="0" borderId="0" xfId="0"/>
    <xf numFmtId="2" fontId="0" fillId="0" borderId="0" xfId="0" applyNumberFormat="1"/>
    <xf numFmtId="0" fontId="2" fillId="0" borderId="0" xfId="2" applyFont="1" applyAlignment="1"/>
    <xf numFmtId="0" fontId="3" fillId="0" borderId="0" xfId="2" applyFont="1"/>
    <xf numFmtId="0" fontId="3" fillId="0" borderId="0" xfId="2" applyFont="1" applyAlignment="1"/>
    <xf numFmtId="0" fontId="4" fillId="0" borderId="0" xfId="2" applyFont="1" applyAlignment="1"/>
    <xf numFmtId="0" fontId="5" fillId="0" borderId="0" xfId="2" applyFont="1" applyAlignment="1"/>
    <xf numFmtId="0" fontId="6" fillId="0" borderId="0" xfId="2" applyFont="1" applyAlignment="1"/>
    <xf numFmtId="43" fontId="2" fillId="0" borderId="0" xfId="1" applyFont="1" applyAlignment="1"/>
    <xf numFmtId="0" fontId="6" fillId="0" borderId="0" xfId="2" applyFont="1"/>
    <xf numFmtId="43" fontId="0" fillId="0" borderId="0" xfId="1" applyFont="1"/>
    <xf numFmtId="0" fontId="0" fillId="0" borderId="0" xfId="0" pivotButton="1"/>
    <xf numFmtId="0" fontId="0" fillId="0" borderId="0" xfId="0" applyAlignment="1">
      <alignment horizontal="left"/>
    </xf>
    <xf numFmtId="0" fontId="3" fillId="0" borderId="0" xfId="2" applyNumberFormat="1" applyFont="1"/>
    <xf numFmtId="0" fontId="3" fillId="0" borderId="0" xfId="2" applyFont="1" applyFill="1"/>
    <xf numFmtId="0" fontId="3" fillId="0" borderId="0" xfId="2" applyFont="1" applyFill="1" applyAlignment="1"/>
    <xf numFmtId="43" fontId="3" fillId="0" borderId="0" xfId="1" applyFont="1" applyAlignment="1"/>
    <xf numFmtId="0" fontId="3" fillId="0" borderId="0" xfId="2" applyFont="1" applyFill="1" applyBorder="1"/>
    <xf numFmtId="0" fontId="3" fillId="0" borderId="0" xfId="2" applyFont="1" applyFill="1" applyBorder="1" applyAlignment="1"/>
    <xf numFmtId="43" fontId="3" fillId="0" borderId="0" xfId="1" applyFont="1" applyBorder="1" applyAlignment="1"/>
    <xf numFmtId="43" fontId="3" fillId="0" borderId="0" xfId="1" applyFont="1" applyFill="1" applyAlignment="1"/>
    <xf numFmtId="0" fontId="7" fillId="0" borderId="0" xfId="2" applyFont="1" applyAlignment="1"/>
    <xf numFmtId="43" fontId="7" fillId="0" borderId="0" xfId="1" applyFont="1" applyFill="1" applyAlignment="1"/>
    <xf numFmtId="0" fontId="8" fillId="0" borderId="0" xfId="2" applyFont="1" applyAlignment="1"/>
    <xf numFmtId="0" fontId="9" fillId="0" borderId="0" xfId="0" applyFont="1" applyAlignment="1">
      <alignment horizontal="center"/>
    </xf>
    <xf numFmtId="43" fontId="9" fillId="0" borderId="0" xfId="1" applyFont="1" applyAlignment="1">
      <alignment horizontal="center"/>
    </xf>
    <xf numFmtId="0" fontId="0" fillId="0" borderId="1" xfId="0" applyBorder="1"/>
    <xf numFmtId="2" fontId="0" fillId="0" borderId="1" xfId="1" applyNumberFormat="1" applyFont="1" applyBorder="1"/>
    <xf numFmtId="0" fontId="11" fillId="0" borderId="0" xfId="2" applyFont="1" applyFill="1" applyAlignment="1"/>
    <xf numFmtId="0" fontId="10" fillId="0" borderId="0" xfId="2" applyNumberFormat="1" applyFont="1" applyFill="1" applyAlignment="1"/>
    <xf numFmtId="0" fontId="0" fillId="0" borderId="0" xfId="0" applyAlignment="1">
      <alignment horizontal="center" wrapText="1"/>
    </xf>
    <xf numFmtId="164" fontId="0" fillId="0" borderId="0" xfId="1" applyNumberFormat="1" applyFont="1" applyAlignment="1">
      <alignment horizontal="center" wrapText="1"/>
    </xf>
    <xf numFmtId="164" fontId="0" fillId="0" borderId="0" xfId="1" applyNumberFormat="1" applyFont="1"/>
    <xf numFmtId="0" fontId="9" fillId="0" borderId="0" xfId="0" applyFont="1"/>
    <xf numFmtId="0" fontId="3" fillId="0" borderId="0" xfId="2" applyNumberFormat="1" applyFont="1" applyFill="1"/>
    <xf numFmtId="0" fontId="3" fillId="0" borderId="0" xfId="2" applyNumberFormat="1" applyFont="1" applyAlignment="1"/>
    <xf numFmtId="0" fontId="5" fillId="0" borderId="0" xfId="2" applyNumberFormat="1" applyFont="1" applyAlignment="1"/>
    <xf numFmtId="0" fontId="3" fillId="0" borderId="0" xfId="2" applyNumberFormat="1" applyFont="1" applyFill="1" applyBorder="1"/>
    <xf numFmtId="0" fontId="4" fillId="0" borderId="0" xfId="2" applyNumberFormat="1" applyFont="1" applyAlignment="1"/>
    <xf numFmtId="164" fontId="0" fillId="0" borderId="2" xfId="1" applyNumberFormat="1" applyFont="1" applyBorder="1"/>
  </cellXfs>
  <cellStyles count="3">
    <cellStyle name="Comma" xfId="1" builtinId="3"/>
    <cellStyle name="Normal" xfId="0" builtinId="0"/>
    <cellStyle name="Normal 2" xfId="2"/>
  </cellStyles>
  <dxfs count="3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2" formatCode="0.00"/>
    </dxf>
    <dxf>
      <alignment horizontal="center" vertical="bottom" textRotation="0" wrapText="1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5" formatCode="_(* #,##0.00_);_(* \(#,##0.00\);_(* &quot;-&quot;??_);_(@_)"/>
      <alignment horizontal="general" vertical="bottom" textRotation="0" wrapText="0" indent="0" relativeIndent="0" justifyLastLine="0" shrinkToFit="0" mergeCell="0" readingOrder="0"/>
    </dxf>
    <dxf>
      <font>
        <color theme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alignment horizontal="general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alignment horizontal="general" vertical="bottom" textRotation="0" wrapText="0" indent="0" relativeIndent="0" justifyLastLine="0" shrinkToFit="0" mergeCell="0" readingOrder="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'Cooking Helper'!$A$2</c:f>
              <c:strCache>
                <c:ptCount val="1"/>
                <c:pt idx="0">
                  <c:v>Acorn's Cap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</c:marker>
          <c:xVal>
            <c:numRef>
              <c:f>'Cooking Helper'!$C$2</c:f>
              <c:numCache>
                <c:formatCode>0.00</c:formatCode>
                <c:ptCount val="1"/>
                <c:pt idx="0">
                  <c:v>83.598309227260799</c:v>
                </c:pt>
              </c:numCache>
            </c:numRef>
          </c:xVal>
          <c:yVal>
            <c:numRef>
              <c:f>'Cooking Helper'!$D$2</c:f>
              <c:numCache>
                <c:formatCode>0.00</c:formatCode>
                <c:ptCount val="1"/>
                <c:pt idx="0">
                  <c:v>-196.158903396401</c:v>
                </c:pt>
              </c:numCache>
            </c:numRef>
          </c:yVal>
        </c:ser>
        <c:ser>
          <c:idx val="1"/>
          <c:order val="1"/>
          <c:tx>
            <c:strRef>
              <c:f>'Cooking Helper'!$B$2</c:f>
              <c:strCache>
                <c:ptCount val="1"/>
                <c:pt idx="0">
                  <c:v>Mariae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chemeClr val="accent1"/>
              </a:solidFill>
              <a:ln>
                <a:noFill/>
              </a:ln>
            </c:spPr>
          </c:marker>
          <c:xVal>
            <c:numRef>
              <c:f>'Cooking Helper'!$E$2</c:f>
              <c:numCache>
                <c:formatCode>0.00</c:formatCode>
                <c:ptCount val="1"/>
                <c:pt idx="0">
                  <c:v>176.47038630854701</c:v>
                </c:pt>
              </c:numCache>
            </c:numRef>
          </c:xVal>
          <c:yVal>
            <c:numRef>
              <c:f>'Cooking Helper'!$F$2</c:f>
              <c:numCache>
                <c:formatCode>0.00</c:formatCode>
                <c:ptCount val="1"/>
                <c:pt idx="0">
                  <c:v>88.331479600880698</c:v>
                </c:pt>
              </c:numCache>
            </c:numRef>
          </c:yVal>
        </c:ser>
        <c:ser>
          <c:idx val="2"/>
          <c:order val="2"/>
          <c:tx>
            <c:strRef>
              <c:f>'Cooking Helper'!$A$3</c:f>
              <c:strCache>
                <c:ptCount val="1"/>
                <c:pt idx="0">
                  <c:v>Mutton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</c:marker>
          <c:xVal>
            <c:numRef>
              <c:f>'Cooking Helper'!$C$3</c:f>
              <c:numCache>
                <c:formatCode>0.00</c:formatCode>
                <c:ptCount val="1"/>
                <c:pt idx="0">
                  <c:v>-725.95384242315504</c:v>
                </c:pt>
              </c:numCache>
            </c:numRef>
          </c:xVal>
          <c:yVal>
            <c:numRef>
              <c:f>'Cooking Helper'!$D$3</c:f>
              <c:numCache>
                <c:formatCode>0.00</c:formatCode>
                <c:ptCount val="1"/>
                <c:pt idx="0">
                  <c:v>-744.09917160976795</c:v>
                </c:pt>
              </c:numCache>
            </c:numRef>
          </c:yVal>
        </c:ser>
        <c:ser>
          <c:idx val="3"/>
          <c:order val="3"/>
          <c:tx>
            <c:strRef>
              <c:f>'Cooking Helper'!$B$3</c:f>
              <c:strCache>
                <c:ptCount val="1"/>
                <c:pt idx="0">
                  <c:v>Indigo Damia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chemeClr val="accent3"/>
              </a:solidFill>
              <a:ln>
                <a:noFill/>
              </a:ln>
            </c:spPr>
          </c:marker>
          <c:xVal>
            <c:numRef>
              <c:f>'Cooking Helper'!$E$3</c:f>
              <c:numCache>
                <c:formatCode>0.00</c:formatCode>
                <c:ptCount val="1"/>
                <c:pt idx="0">
                  <c:v>-519.10606039821698</c:v>
                </c:pt>
              </c:numCache>
            </c:numRef>
          </c:xVal>
          <c:yVal>
            <c:numRef>
              <c:f>'Cooking Helper'!$F$3</c:f>
              <c:numCache>
                <c:formatCode>0.00</c:formatCode>
                <c:ptCount val="1"/>
                <c:pt idx="0">
                  <c:v>-611.64188543053206</c:v>
                </c:pt>
              </c:numCache>
            </c:numRef>
          </c:yVal>
        </c:ser>
        <c:ser>
          <c:idx val="4"/>
          <c:order val="4"/>
          <c:tx>
            <c:strRef>
              <c:f>'Cooking Helper'!$A$4</c:f>
              <c:strCache>
                <c:ptCount val="1"/>
                <c:pt idx="0">
                  <c:v>Bleeding Hand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chemeClr val="accent2"/>
              </a:solidFill>
              <a:ln>
                <a:noFill/>
              </a:ln>
            </c:spPr>
          </c:marker>
          <c:xVal>
            <c:numRef>
              <c:f>'Cooking Helper'!$C$4</c:f>
              <c:numCache>
                <c:formatCode>0.00</c:formatCode>
                <c:ptCount val="1"/>
                <c:pt idx="0">
                  <c:v>-379.69862901300701</c:v>
                </c:pt>
              </c:numCache>
            </c:numRef>
          </c:xVal>
          <c:yVal>
            <c:numRef>
              <c:f>'Cooking Helper'!$D$4</c:f>
              <c:numCache>
                <c:formatCode>0.00</c:formatCode>
                <c:ptCount val="1"/>
                <c:pt idx="0">
                  <c:v>634.42867440724797</c:v>
                </c:pt>
              </c:numCache>
            </c:numRef>
          </c:yVal>
        </c:ser>
        <c:ser>
          <c:idx val="5"/>
          <c:order val="5"/>
          <c:tx>
            <c:strRef>
              <c:f>'Cooking Helper'!$B$4</c:f>
              <c:strCache>
                <c:ptCount val="1"/>
                <c:pt idx="0">
                  <c:v>Brown Muskerro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chemeClr val="accent2"/>
              </a:solidFill>
              <a:ln>
                <a:noFill/>
              </a:ln>
            </c:spPr>
          </c:marker>
          <c:xVal>
            <c:numRef>
              <c:f>'Cooking Helper'!$E$4</c:f>
              <c:numCache>
                <c:formatCode>0.00</c:formatCode>
                <c:ptCount val="1"/>
                <c:pt idx="0">
                  <c:v>-391.40531521804598</c:v>
                </c:pt>
              </c:numCache>
            </c:numRef>
          </c:xVal>
          <c:yVal>
            <c:numRef>
              <c:f>'Cooking Helper'!$F$4</c:f>
              <c:numCache>
                <c:formatCode>0.00</c:formatCode>
                <c:ptCount val="1"/>
                <c:pt idx="0">
                  <c:v>631.50968706379695</c:v>
                </c:pt>
              </c:numCache>
            </c:numRef>
          </c:yVal>
        </c:ser>
        <c:ser>
          <c:idx val="6"/>
          <c:order val="6"/>
          <c:tx>
            <c:strRef>
              <c:f>'Cooking Helper'!$A$5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chemeClr val="accent6"/>
              </a:solidFill>
              <a:ln>
                <a:noFill/>
              </a:ln>
            </c:spPr>
          </c:marker>
          <c:xVal>
            <c:numRef>
              <c:f>'Cooking Helper'!$C$5</c:f>
              <c:numCache>
                <c:formatCode>0.00</c:formatCode>
                <c:ptCount val="1"/>
                <c:pt idx="0">
                  <c:v>1500</c:v>
                </c:pt>
              </c:numCache>
            </c:numRef>
          </c:xVal>
          <c:yVal>
            <c:numRef>
              <c:f>'Cooking Helper'!$D$5</c:f>
              <c:numCache>
                <c:formatCode>0.00</c:formatCode>
                <c:ptCount val="1"/>
                <c:pt idx="0">
                  <c:v>1500</c:v>
                </c:pt>
              </c:numCache>
            </c:numRef>
          </c:yVal>
        </c:ser>
        <c:ser>
          <c:idx val="7"/>
          <c:order val="7"/>
          <c:tx>
            <c:strRef>
              <c:f>'Cooking Helper'!$B$5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chemeClr val="accent6"/>
              </a:solidFill>
              <a:ln>
                <a:noFill/>
              </a:ln>
            </c:spPr>
          </c:marker>
          <c:xVal>
            <c:numRef>
              <c:f>'Cooking Helper'!$E$5</c:f>
              <c:numCache>
                <c:formatCode>0.00</c:formatCode>
                <c:ptCount val="1"/>
                <c:pt idx="0">
                  <c:v>1500</c:v>
                </c:pt>
              </c:numCache>
            </c:numRef>
          </c:xVal>
          <c:yVal>
            <c:numRef>
              <c:f>'Cooking Helper'!$F$5</c:f>
              <c:numCache>
                <c:formatCode>0.00</c:formatCode>
                <c:ptCount val="1"/>
                <c:pt idx="0">
                  <c:v>1500</c:v>
                </c:pt>
              </c:numCache>
            </c:numRef>
          </c:yVal>
        </c:ser>
        <c:ser>
          <c:idx val="8"/>
          <c:order val="8"/>
          <c:tx>
            <c:strRef>
              <c:f>'Cooking Helper'!$A$6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chemeClr val="accent4"/>
              </a:solidFill>
            </c:spPr>
          </c:marker>
          <c:xVal>
            <c:numRef>
              <c:f>'Cooking Helper'!$C$6</c:f>
              <c:numCache>
                <c:formatCode>0.00</c:formatCode>
                <c:ptCount val="1"/>
                <c:pt idx="0">
                  <c:v>1500</c:v>
                </c:pt>
              </c:numCache>
            </c:numRef>
          </c:xVal>
          <c:yVal>
            <c:numRef>
              <c:f>'Cooking Helper'!$D$6</c:f>
              <c:numCache>
                <c:formatCode>0.00</c:formatCode>
                <c:ptCount val="1"/>
                <c:pt idx="0">
                  <c:v>1500</c:v>
                </c:pt>
              </c:numCache>
            </c:numRef>
          </c:yVal>
        </c:ser>
        <c:ser>
          <c:idx val="9"/>
          <c:order val="9"/>
          <c:tx>
            <c:strRef>
              <c:f>'Cooking Helper'!$B$6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chemeClr val="accent4"/>
              </a:solidFill>
              <a:ln>
                <a:noFill/>
              </a:ln>
            </c:spPr>
          </c:marker>
          <c:xVal>
            <c:numRef>
              <c:f>'Cooking Helper'!$E$6</c:f>
              <c:numCache>
                <c:formatCode>0.00</c:formatCode>
                <c:ptCount val="1"/>
                <c:pt idx="0">
                  <c:v>1500</c:v>
                </c:pt>
              </c:numCache>
            </c:numRef>
          </c:xVal>
          <c:yVal>
            <c:numRef>
              <c:f>'Cooking Helper'!$F$6</c:f>
              <c:numCache>
                <c:formatCode>0.00</c:formatCode>
                <c:ptCount val="1"/>
                <c:pt idx="0">
                  <c:v>1500</c:v>
                </c:pt>
              </c:numCache>
            </c:numRef>
          </c:yVal>
        </c:ser>
        <c:axId val="60035456"/>
        <c:axId val="60037376"/>
      </c:scatterChart>
      <c:valAx>
        <c:axId val="60035456"/>
        <c:scaling>
          <c:orientation val="minMax"/>
          <c:max val="1000"/>
          <c:min val="-1000"/>
        </c:scaling>
        <c:axPos val="b"/>
        <c:majorGridlines/>
        <c:numFmt formatCode="_(* #,##0_);_(* \(#,##0\);_(* &quot;-&quot;_);_(@_)" sourceLinked="0"/>
        <c:tickLblPos val="nextTo"/>
        <c:crossAx val="60037376"/>
        <c:crosses val="autoZero"/>
        <c:crossBetween val="midCat"/>
        <c:majorUnit val="250"/>
        <c:minorUnit val="250"/>
      </c:valAx>
      <c:valAx>
        <c:axId val="60037376"/>
        <c:scaling>
          <c:orientation val="minMax"/>
          <c:max val="1000"/>
          <c:min val="-1000"/>
        </c:scaling>
        <c:axPos val="l"/>
        <c:majorGridlines/>
        <c:numFmt formatCode="0" sourceLinked="0"/>
        <c:tickLblPos val="nextTo"/>
        <c:crossAx val="60035456"/>
        <c:crosses val="autoZero"/>
        <c:crossBetween val="midCat"/>
        <c:majorUnit val="250"/>
        <c:minorUnit val="250"/>
      </c:valAx>
    </c:plotArea>
    <c:legend>
      <c:legendPos val="r"/>
      <c:layout/>
    </c:legend>
    <c:plotVisOnly val="1"/>
    <c:dispBlanksAs val="zero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152399</xdr:colOff>
      <xdr:row>8</xdr:row>
      <xdr:rowOff>95249</xdr:rowOff>
    </xdr:from>
    <xdr:to>
      <xdr:col>13</xdr:col>
      <xdr:colOff>28575</xdr:colOff>
      <xdr:row>33</xdr:row>
      <xdr:rowOff>104774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hughes" refreshedDate="42367.670277893521" createdVersion="3" refreshedVersion="3" minRefreshableVersion="3" recordCount="979">
  <cacheSource type="worksheet">
    <worksheetSource name="Table1"/>
  </cacheSource>
  <cacheFields count="14">
    <cacheField name="Base " numFmtId="0">
      <sharedItems count="69">
        <s v="Bleeding Hand"/>
        <s v="Royal Jelly"/>
        <s v="Queen Lionfish"/>
        <s v="Camel Meat"/>
        <s v="Honey"/>
        <s v="Verdant Squill"/>
        <s v="Pale Dhamasa"/>
        <s v="Singing Lamprey"/>
        <s v="Oyster Meat"/>
        <s v="Garlic"/>
        <s v="Fish Oil"/>
        <s v="Cabbage Juice"/>
        <s v="Grilled Garlic"/>
        <s v="Acorn's Cap"/>
        <s v="Oil"/>
        <s v="Mutton"/>
        <s v="Grilled Onions"/>
        <s v="Ribbonfish meat"/>
        <s v="Coconut Meat"/>
        <s v="Camel Milk"/>
        <s v="Dead Tongue"/>
        <s v="Leeks"/>
        <s v="Razorfin Meat"/>
        <s v="Dates"/>
        <s v="Great Knucklefish"/>
        <s v="Common Rosemary"/>
        <s v="Mountain Mint"/>
        <s v="Onions"/>
        <s v="Zanthoxylum"/>
        <s v="Tiny Clover"/>
        <s v="Grilled Carrots"/>
        <s v="Cabbage"/>
        <s v="Grilled Fish"/>
        <s v="Spotted Sea Cucumber Meat"/>
        <s v="Carrot Juice"/>
        <s v="Abdju Meat"/>
        <s v="Rotten Fish"/>
        <s v="Common Basil"/>
        <s v="Garlic Oil"/>
        <s v="Iron Knot"/>
        <s v="Fleabane"/>
        <s v="Chives"/>
        <s v="Black Pepper Plant"/>
        <s v="Carrots"/>
        <s v="Nature's Jug"/>
        <s v="Cardamom"/>
        <s v="Fool's Agar"/>
        <s v="Indigo Damia"/>
        <s v="Cobra Hood"/>
        <s v="Buckler-leaf"/>
        <s v="Houseleek"/>
        <s v="Discorea"/>
        <s v="Crimson Lettuce"/>
        <s v="Toad Skin"/>
        <s v="Mariae"/>
        <s v="Carp Meat"/>
        <s v="Phagrus Meat"/>
        <s v="Mirabellis Fern"/>
        <s v="Tilapia"/>
        <s v="Catfish Meat"/>
        <s v="Chromis Meat"/>
        <s v="Thyme"/>
        <s v="Soapwort"/>
        <s v="Wild Lettuce"/>
        <s v="Covage"/>
        <s v="Shrub Sage"/>
        <s v="Bluebottle Clover"/>
        <s v="Daggerleaf"/>
        <s v="Hazlewort"/>
      </sharedItems>
    </cacheField>
    <cacheField name="Additive" numFmtId="0">
      <sharedItems count="302">
        <s v="Brown Muskerro"/>
        <s v="Tilefish Meat"/>
        <s v="Harrow"/>
        <s v="Abdju Meat"/>
        <s v="Crumpled Leaf Basil"/>
        <s v="Camels Mane"/>
        <s v="Salt Water Fungus"/>
        <s v="Elegia"/>
        <s v="Verdant Two-Lobe"/>
        <s v="Curly Sage"/>
        <s v="Miniature Lamae"/>
        <s v="Blueberry Tea Tree"/>
        <s v="Cabbage Juice"/>
        <s v="Tiny Clover"/>
        <s v="Honey"/>
        <s v="Fish Oil"/>
        <s v="Covage"/>
        <s v="Colt's Foot"/>
        <s v="Sky Gladialia"/>
        <s v="Paradise Lily"/>
        <s v="White Pepper Plant"/>
        <s v="Lima Chub Meat"/>
        <s v="Mahonia"/>
        <s v="Soapwort"/>
        <s v="Gynura"/>
        <s v="Apothecary's Scythe"/>
        <s v="Tamarask"/>
        <s v="Ashoka"/>
        <s v="Spiderling"/>
        <s v="Orange Spongefish Meat"/>
        <s v="Thyme"/>
        <s v="Dead Tongue"/>
        <s v="Myrrh"/>
        <s v="Shyama"/>
        <s v="Crimson Clover"/>
        <s v="Sand Spore"/>
        <s v="Lavender Navarre"/>
        <s v="Weeping Patala"/>
        <s v="Nubian Liquorice"/>
        <s v="Catfish Meat"/>
        <s v="Medusafish"/>
        <s v="Myristica"/>
        <s v="Kingfish"/>
        <s v="Garlic Oil"/>
        <s v="Fumitory"/>
        <s v="Tristeria"/>
        <s v="Fleabane"/>
        <s v="Strychnos"/>
        <s v="Shrub sage"/>
        <s v="Fivesleaf"/>
        <s v="Creeping Black Nightshade"/>
        <s v="Asafoetida"/>
        <s v="Cinquefoil"/>
        <s v="Daggerleaf"/>
        <s v="Hylian Loach Meat"/>
        <s v="Fool's Agar"/>
        <s v="Umber Basil"/>
        <s v="Tangerine Dream"/>
        <s v="Pale Skirret"/>
        <s v="Orange Niali"/>
        <s v="Bhillawa"/>
        <s v="Hairy tooth"/>
        <s v="Perch Meat"/>
        <s v="Jaivanti"/>
        <s v="Heart of Ash"/>
        <s v="Rainbow Cod"/>
        <s v="Crimson Pipeweed"/>
        <s v="Squill"/>
        <s v="Amur Pike"/>
        <s v="Pitcher plant"/>
        <s v="Orange Sweetgrass"/>
        <s v="Discorea"/>
        <s v="Dwarf Wild Lettuce"/>
        <s v="Black Pepper Plant"/>
        <s v="Golden Thyme"/>
        <s v="Xanosi"/>
        <s v="Grilled Fish"/>
        <s v="Corsacia"/>
        <s v="Oyster Meat"/>
        <s v="Cirallis"/>
        <s v="Thunder Plant"/>
        <s v="Sagar Ghota"/>
        <s v="Bitter Florian"/>
        <s v="Reticulated Toothfish Meat"/>
        <s v="Fire Lily"/>
        <s v="Bloodwort"/>
        <s v="Golden Sweetgrass"/>
        <s v="Barley (Light)"/>
        <s v="Houseleek"/>
        <s v="Sandy Dustweed"/>
        <s v="Purple Tintiri"/>
        <s v="Panoe"/>
        <s v="Ra's Awakening"/>
        <s v="Bilimbi"/>
        <s v="Burnt Tarragon"/>
        <s v="Camel Meat"/>
        <s v="Enchanter's Plant"/>
        <s v="Indigo Damia"/>
        <s v="Pippali"/>
        <s v="Wild Lettuce"/>
        <s v="Aloe"/>
        <s v="Toad Skin"/>
        <s v="Crampbark"/>
        <s v="Lemon Basil"/>
        <s v="Allbright"/>
        <s v="Chives"/>
        <s v="Glechoma"/>
        <s v="Wild Yam"/>
        <s v="Malt (Medium)"/>
        <s v="Cherry Bonefish"/>
        <s v="Oxyrynchus Meat"/>
        <s v="Ipomoea"/>
        <s v="Cicada Bean"/>
        <s v="Finlow"/>
        <s v="Cardamom"/>
        <s v="Jugwort"/>
        <s v="Azure Tristeria"/>
        <s v="Mindanao"/>
        <s v="Onions"/>
        <s v="Trilobe"/>
        <s v="Brassy Caltrops"/>
        <s v="Hazlewort"/>
        <s v="Crimson Lettuce"/>
        <s v="Pulmonaria Opal"/>
        <s v="Steel Bladegrass"/>
        <s v="Lemon Grass"/>
        <s v="Eggs"/>
        <s v="Dameshood"/>
        <s v="Lythrum"/>
        <s v="Mariae"/>
        <s v="Nefertari's Crown"/>
        <s v="Carrion"/>
        <s v="Prisniparni"/>
        <s v="Rabbit Meat"/>
        <s v="Vanilla Tea Tree"/>
        <s v="Falcon's Bait"/>
        <s v="Turtle's Shell"/>
        <s v="Yellow Tristeria"/>
        <s v="Malt (Raw)"/>
        <s v="Wild Onion"/>
        <s v="Dusty Blue Sage"/>
        <s v="Chromis Meat"/>
        <s v="Fish Hook"/>
        <s v="Chatinabrae"/>
        <s v="Brain"/>
        <s v="Mandrake Root"/>
        <s v="Mountain Mint"/>
        <s v="Gnemnon"/>
        <s v="Sweetgrass"/>
        <s v="Beetle Leaf"/>
        <s v="Carp Meat"/>
        <s v="Upright Ochoa"/>
        <s v="Butterroot"/>
        <s v="Harebell"/>
        <s v="Yellow Gentian"/>
        <s v="Larkspur"/>
        <s v="Caraway"/>
        <s v="Common Basil"/>
        <s v="Grilled Carrots"/>
        <s v="Chaffa"/>
        <s v="Clingroot"/>
        <s v="Mirabellis fern"/>
        <s v="Spotted Sea Cucumber Meat"/>
        <s v="Crimson Windleaf"/>
        <s v="Royal Rosemary"/>
        <s v="Dueling Serpents"/>
        <s v="Fire Allspice"/>
        <s v="Meadowsweet"/>
        <s v="Ilex"/>
        <s v="Beehive"/>
        <s v="Dewplant"/>
        <s v="Rubydora"/>
        <s v="Fish Roe"/>
        <s v="Zanthoxylum"/>
        <s v="Blue Damia"/>
        <s v="Tsatso"/>
        <s v="Altar's Blessing"/>
        <s v="Rubia"/>
        <s v="Hyssop"/>
        <s v="Barley (Raw)"/>
        <s v="Motherwort"/>
        <s v="Salt"/>
        <s v="Yigory"/>
        <s v="Sorrel"/>
        <s v="Eye of Osiris"/>
        <s v="Tsangto"/>
        <s v="Stickler Hedge"/>
        <s v="Pancake Loach Meat"/>
        <s v="Rhubarb"/>
        <s v="Malt (Burnt)"/>
        <s v="Common Sage"/>
        <s v="Garcinia"/>
        <s v="Moon Aloe"/>
        <s v="Earth Light"/>
        <s v="Digweed"/>
        <s v="Garlic Chives"/>
        <s v="Queen Lionfish"/>
        <s v="Bluebottle Clover"/>
        <s v="Shrubby Basil"/>
        <s v="Barley (Medium)"/>
        <s v="Cinnamon"/>
        <s v="Lavender Scented Thyme"/>
        <s v="Blood Root"/>
        <s v="Oil"/>
        <s v="Death's Piping"/>
        <s v="Honey Mint"/>
        <s v="Coconut Meat"/>
        <s v="Khokali"/>
        <s v="Liquorice"/>
        <s v="Calabash"/>
        <s v="Crimson Nightshade"/>
        <s v="Bleeding Hand"/>
        <s v="Satsatchi"/>
        <s v="Cabbage"/>
        <s v="Wood Sage"/>
        <s v="Medicago"/>
        <s v="Garlic"/>
        <s v="Grilled Garlic"/>
        <s v="Anansi"/>
        <s v="Dark Ochoa"/>
        <s v="Malt (Light)"/>
        <s v="Whitebelly"/>
        <s v="Iron Knot"/>
        <s v="Phagrus Meat"/>
        <s v="Slave's Bread"/>
        <s v="Banto"/>
        <s v="Shyamalata"/>
        <s v="Sweetflower"/>
        <s v="Miniature Bamboo"/>
        <s v="Revivia"/>
        <s v="Pale Dhamasa"/>
        <s v="Sandalwood"/>
        <s v="Dwarf Hogweed"/>
        <s v="Primula"/>
        <s v="Cat Nip"/>
        <s v="Joy of the Mountain"/>
        <s v="Ginseng Root"/>
        <s v="Beggar's Button"/>
        <s v="Naranga"/>
        <s v="Ginger Root"/>
        <s v="Razor's Edge"/>
        <s v="Dates"/>
        <s v="Common Rosemary"/>
        <s v="Gokhru"/>
        <s v="Yava"/>
        <s v="Sweet Groundmaple"/>
        <s v="Maragosa"/>
        <s v="Bee Balm"/>
        <s v="Lungclot"/>
        <s v="Striped Batfin"/>
        <s v="Barley (Dark)"/>
        <s v="Skirret"/>
        <s v="Peasant Foot"/>
        <s v="Jagged Dewcup"/>
        <s v="Nile Fire"/>
        <s v="Headache tree"/>
        <s v="Strawberry tea"/>
        <s v="Malt (Dark)"/>
        <s v="Cranesbill"/>
        <s v="Scorpions Brood"/>
        <s v="Spinach"/>
        <s v="Hogweed"/>
        <s v="Earth apple"/>
        <s v="Bull's Blood"/>
        <s v="Patchouli"/>
        <s v="Verdant Squill"/>
        <s v="Schisandra"/>
        <s v="Razorfin Meat"/>
        <s v="Pale Russet"/>
        <s v="Ribbonfish Meat"/>
        <s v="Dank Mullien"/>
        <s v="Tagetese"/>
        <s v="Nature's Jug"/>
        <s v="Acorn's Cap"/>
        <s v="Creeping Thyme"/>
        <s v="Asane"/>
        <s v="Pale Ochoa"/>
        <s v="Dark Radish"/>
        <s v="Grilled Cabbage"/>
        <s v="Blooded Harebell"/>
        <s v="Dalchini"/>
        <s v="Sweetsop"/>
        <s v="Jaiyanti"/>
        <s v="Flander's Blossom"/>
        <s v="Drapeau d'or"/>
        <s v="Blue Tarafern"/>
        <s v="True Tarragon"/>
        <s v="Lemondrop"/>
        <s v="Cobra Hood"/>
        <s v="Morpha"/>
        <s v="Mutton"/>
        <s v="Buckler-leaf"/>
        <s v="Camel Milk"/>
        <s v="Quamash"/>
        <s v="Octecs Longfin Meat"/>
        <s v="Opal Harebell"/>
        <s v="Silvertongue Damia"/>
        <s v="Red Pepper Plant"/>
        <s v="Royal Jelly"/>
        <s v="Leeks"/>
        <s v="Carrot Juice"/>
        <s v="Carrots"/>
      </sharedItems>
    </cacheField>
    <cacheField name="Str" numFmtId="0">
      <sharedItems containsString="0" containsBlank="1" containsNumber="1" containsInteger="1" minValue="-6" maxValue="10"/>
    </cacheField>
    <cacheField name="Dex" numFmtId="0">
      <sharedItems containsSemiMixedTypes="0" containsString="0" containsNumber="1" containsInteger="1" minValue="-9" maxValue="8"/>
    </cacheField>
    <cacheField name="End" numFmtId="0">
      <sharedItems containsString="0" containsBlank="1" containsNumber="1" containsInteger="1" minValue="-9" maxValue="9"/>
    </cacheField>
    <cacheField name="Speed" numFmtId="0">
      <sharedItems containsString="0" containsBlank="1" containsNumber="1" containsInteger="1" minValue="-8" maxValue="5"/>
    </cacheField>
    <cacheField name="Con" numFmtId="0">
      <sharedItems containsBlank="1" containsMixedTypes="1" containsNumber="1" containsInteger="1" minValue="-5" maxValue="9"/>
    </cacheField>
    <cacheField name="Foc" numFmtId="0">
      <sharedItems containsString="0" containsBlank="1" containsNumber="1" containsInteger="1" minValue="-10" maxValue="8"/>
    </cacheField>
    <cacheField name="Per" numFmtId="0">
      <sharedItems containsString="0" containsBlank="1" containsNumber="1" containsInteger="1" minValue="-8" maxValue="8"/>
    </cacheField>
    <cacheField name="BaseX" numFmtId="43">
      <sharedItems containsSemiMixedTypes="0" containsString="0" containsNumber="1" minValue="-920.66679447039598" maxValue="965.40359023138706"/>
    </cacheField>
    <cacheField name="BaseY" numFmtId="43">
      <sharedItems containsSemiMixedTypes="0" containsString="0" containsNumber="1" minValue="-963.00926121689201" maxValue="968.662836171452"/>
    </cacheField>
    <cacheField name="AddX" numFmtId="43">
      <sharedItems containsSemiMixedTypes="0" containsString="0" containsNumber="1" minValue="-995.56778527020106" maxValue="1000.15874973592"/>
    </cacheField>
    <cacheField name="AddY" numFmtId="43">
      <sharedItems containsSemiMixedTypes="0" containsString="0" containsNumber="1" minValue="-995.10000000000105" maxValue="968.662836171452"/>
    </cacheField>
    <cacheField name="Distance" numFmtId="43">
      <sharedItems containsSemiMixedTypes="0" containsString="0" containsNumber="1" minValue="12.065114546264248" maxValue="1760.9458213405464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79">
  <r>
    <x v="0"/>
    <x v="0"/>
    <n v="0"/>
    <n v="-2"/>
    <n v="0"/>
    <n v="3"/>
    <n v="-2"/>
    <n v="0"/>
    <n v="3"/>
    <n v="-379.69862901300701"/>
    <n v="634.42867440724797"/>
    <n v="-391.40531521804598"/>
    <n v="631.50968706379695"/>
    <n v="12.065114546264248"/>
  </r>
  <r>
    <x v="1"/>
    <x v="1"/>
    <n v="0"/>
    <n v="2"/>
    <n v="0"/>
    <n v="-1"/>
    <n v="0"/>
    <n v="-1"/>
    <n v="0"/>
    <n v="-790.90207500793895"/>
    <n v="20.749574943705898"/>
    <n v="-784.21125914012703"/>
    <n v="42.738986401116897"/>
    <n v="22.98480439812969"/>
  </r>
  <r>
    <x v="2"/>
    <x v="2"/>
    <n v="0"/>
    <n v="-3"/>
    <n v="0"/>
    <n v="0"/>
    <n v="3"/>
    <n v="0"/>
    <n v="-3"/>
    <n v="366.16812950205298"/>
    <n v="370.191716101135"/>
    <n v="372.40380795234398"/>
    <n v="409.14982919841202"/>
    <n v="39.454001848173156"/>
  </r>
  <r>
    <x v="3"/>
    <x v="3"/>
    <n v="-2"/>
    <n v="0"/>
    <n v="0"/>
    <n v="1"/>
    <n v="-2"/>
    <n v="2"/>
    <n v="1"/>
    <n v="112.155719642069"/>
    <n v="-546.23076697495503"/>
    <n v="93.650000000000105"/>
    <n v="-507.95000000000101"/>
    <n v="42.519157795769956"/>
  </r>
  <r>
    <x v="4"/>
    <x v="4"/>
    <n v="0"/>
    <n v="1"/>
    <n v="0"/>
    <n v="0"/>
    <n v="0"/>
    <n v="1"/>
    <n v="0"/>
    <n v="-21.5825195891885"/>
    <n v="427.02795262479998"/>
    <n v="0.4"/>
    <n v="387.75"/>
    <n v="45.010984546942403"/>
  </r>
  <r>
    <x v="5"/>
    <x v="5"/>
    <n v="0"/>
    <n v="3"/>
    <n v="-3"/>
    <n v="3"/>
    <n v="-2"/>
    <n v="-2"/>
    <n v="-2"/>
    <n v="710.40077383844005"/>
    <n v="296.60190791001003"/>
    <n v="742.81792370324297"/>
    <n v="331.61326478673902"/>
    <n v="47.714428799963336"/>
  </r>
  <r>
    <x v="1"/>
    <x v="6"/>
    <n v="-3"/>
    <n v="2"/>
    <n v="0"/>
    <n v="-1"/>
    <n v="-3"/>
    <n v="2"/>
    <n v="0"/>
    <n v="-790.90207500793895"/>
    <n v="20.749574943705898"/>
    <n v="-806.56663135869906"/>
    <n v="65.937274659265299"/>
    <n v="47.825793576789778"/>
  </r>
  <r>
    <x v="1"/>
    <x v="7"/>
    <n v="0"/>
    <n v="2"/>
    <n v="0"/>
    <n v="-3"/>
    <n v="0"/>
    <n v="-1"/>
    <n v="-3"/>
    <n v="-790.90207500793895"/>
    <n v="20.749574943705898"/>
    <n v="-741.86962030759003"/>
    <n v="13.5431609468919"/>
    <n v="49.559197094336042"/>
  </r>
  <r>
    <x v="6"/>
    <x v="8"/>
    <n v="0"/>
    <n v="-3"/>
    <n v="-3"/>
    <n v="-8"/>
    <n v="9"/>
    <n v="8"/>
    <n v="7"/>
    <n v="-349.37413954297801"/>
    <n v="-55.089808989210603"/>
    <n v="-370.85440539596402"/>
    <n v="-102.211449014861"/>
    <n v="51.786588802719329"/>
  </r>
  <r>
    <x v="7"/>
    <x v="9"/>
    <n v="0"/>
    <n v="0"/>
    <n v="-9"/>
    <n v="-8"/>
    <n v="-4"/>
    <n v="0"/>
    <n v="8"/>
    <n v="465.97823902889098"/>
    <n v="744.92413188994794"/>
    <n v="522.249181832349"/>
    <n v="737.61659797622895"/>
    <n v="56.743449453573021"/>
  </r>
  <r>
    <x v="4"/>
    <x v="10"/>
    <n v="-5"/>
    <n v="1"/>
    <n v="-5"/>
    <n v="0"/>
    <n v="0"/>
    <n v="5"/>
    <n v="0"/>
    <n v="-21.5825195891885"/>
    <n v="427.02795262479998"/>
    <n v="-24.367409029666401"/>
    <n v="487.17304655936903"/>
    <n v="60.209533577281761"/>
  </r>
  <r>
    <x v="4"/>
    <x v="11"/>
    <n v="0"/>
    <n v="-2"/>
    <n v="0"/>
    <n v="0"/>
    <n v="0"/>
    <n v="1"/>
    <n v="-3"/>
    <n v="-21.5825195891885"/>
    <n v="427.02795262479998"/>
    <n v="-18.737127365294899"/>
    <n v="491.72061461073002"/>
    <n v="64.755206522206322"/>
  </r>
  <r>
    <x v="8"/>
    <x v="12"/>
    <n v="2"/>
    <n v="2"/>
    <n v="4"/>
    <n v="0"/>
    <n v="0"/>
    <n v="0"/>
    <n v="0"/>
    <n v="856.03599488714303"/>
    <n v="-722.59129465318995"/>
    <n v="811.26227935889403"/>
    <n v="-774.45882730428104"/>
    <n v="68.519534043341011"/>
  </r>
  <r>
    <x v="9"/>
    <x v="13"/>
    <n v="0"/>
    <n v="3"/>
    <n v="3"/>
    <n v="0"/>
    <n v="0"/>
    <n v="-2"/>
    <n v="-2"/>
    <n v="508.88808680834399"/>
    <n v="-963.00926121689201"/>
    <n v="573.15739632784403"/>
    <n v="-939.03687559345201"/>
    <n v="68.594601963946204"/>
  </r>
  <r>
    <x v="10"/>
    <x v="14"/>
    <n v="3"/>
    <n v="0"/>
    <n v="0"/>
    <n v="0"/>
    <n v="0"/>
    <n v="-2"/>
    <n v="-2"/>
    <n v="23.717153034565602"/>
    <n v="481.715285379156"/>
    <n v="-21.5825195891885"/>
    <n v="427.02795262479998"/>
    <n v="71.012426402742776"/>
  </r>
  <r>
    <x v="4"/>
    <x v="15"/>
    <n v="0"/>
    <n v="1"/>
    <n v="0"/>
    <n v="0"/>
    <n v="0"/>
    <n v="1"/>
    <n v="0"/>
    <n v="-21.5825195891885"/>
    <n v="427.02795262479998"/>
    <n v="23.717153034565602"/>
    <n v="481.715285379156"/>
    <n v="71.012426402742776"/>
  </r>
  <r>
    <x v="4"/>
    <x v="15"/>
    <n v="0"/>
    <n v="1"/>
    <n v="0"/>
    <n v="0"/>
    <n v="0"/>
    <n v="1"/>
    <n v="0"/>
    <n v="-21.5825195891885"/>
    <n v="427.02795262479998"/>
    <n v="23.717153034565602"/>
    <n v="481.715285379156"/>
    <n v="71.012426402742776"/>
  </r>
  <r>
    <x v="11"/>
    <x v="16"/>
    <n v="0"/>
    <n v="0"/>
    <n v="-2"/>
    <n v="-2"/>
    <n v="0"/>
    <n v="3"/>
    <n v="0"/>
    <n v="811.26227935889403"/>
    <n v="-774.45882730428104"/>
    <n v="877.900000000001"/>
    <n v="-799.70000000000095"/>
    <n v="71.258000331874101"/>
  </r>
  <r>
    <x v="1"/>
    <x v="17"/>
    <n v="2"/>
    <n v="1"/>
    <n v="-2"/>
    <n v="-1"/>
    <n v="0"/>
    <n v="-2"/>
    <n v="0"/>
    <n v="-790.90207500793895"/>
    <n v="20.749574943705898"/>
    <n v="-775.22718666590504"/>
    <n v="92.706225790690297"/>
    <n v="73.644156086209932"/>
  </r>
  <r>
    <x v="1"/>
    <x v="18"/>
    <n v="0"/>
    <n v="2"/>
    <n v="0"/>
    <n v="-2"/>
    <n v="0"/>
    <n v="-2"/>
    <n v="0"/>
    <n v="-790.90207500793895"/>
    <n v="20.749574943705898"/>
    <n v="-854.52803886539698"/>
    <n v="60.008057393043998"/>
    <n v="74.762903374705445"/>
  </r>
  <r>
    <x v="8"/>
    <x v="16"/>
    <n v="2"/>
    <n v="2"/>
    <n v="4"/>
    <n v="0"/>
    <n v="0"/>
    <n v="0"/>
    <n v="0"/>
    <n v="856.03599488714303"/>
    <n v="-722.59129465318995"/>
    <n v="877.900000000001"/>
    <n v="-799.70000000000095"/>
    <n v="80.148531863262477"/>
  </r>
  <r>
    <x v="12"/>
    <x v="19"/>
    <n v="0"/>
    <n v="4"/>
    <n v="-4"/>
    <n v="3"/>
    <n v="-2"/>
    <n v="0"/>
    <n v="-3"/>
    <n v="-712.20896002409404"/>
    <n v="435.94661170429998"/>
    <n v="-695.62013475415995"/>
    <n v="352.46085944292901"/>
    <n v="85.117917940251644"/>
  </r>
  <r>
    <x v="13"/>
    <x v="20"/>
    <n v="-3"/>
    <n v="3"/>
    <n v="0"/>
    <n v="0"/>
    <n v="-3"/>
    <n v="0"/>
    <n v="3"/>
    <n v="83.598309227260799"/>
    <n v="-196.158903396401"/>
    <n v="25.8673133008162"/>
    <n v="-128.16800523737399"/>
    <n v="89.194339075584537"/>
  </r>
  <r>
    <x v="4"/>
    <x v="21"/>
    <n v="0"/>
    <n v="1"/>
    <n v="0"/>
    <n v="1"/>
    <n v="0"/>
    <n v="0"/>
    <n v="0"/>
    <n v="-21.5825195891885"/>
    <n v="427.02795262479998"/>
    <n v="40.994453197238599"/>
    <n v="363.44913280046302"/>
    <n v="89.208429273072284"/>
  </r>
  <r>
    <x v="4"/>
    <x v="22"/>
    <n v="4"/>
    <n v="1"/>
    <n v="-4"/>
    <n v="4"/>
    <n v="-4"/>
    <n v="1"/>
    <n v="0"/>
    <n v="-21.5825195891885"/>
    <n v="427.02795262479998"/>
    <n v="63.9195651715034"/>
    <n v="452.72953288145698"/>
    <n v="89.281452307374138"/>
  </r>
  <r>
    <x v="8"/>
    <x v="23"/>
    <n v="2"/>
    <n v="2"/>
    <n v="4"/>
    <n v="0"/>
    <n v="0"/>
    <n v="0"/>
    <n v="0"/>
    <n v="856.03599488714303"/>
    <n v="-722.59129465318995"/>
    <n v="938.30796393054504"/>
    <n v="-682.838665698868"/>
    <n v="91.372580126964209"/>
  </r>
  <r>
    <x v="14"/>
    <x v="24"/>
    <n v="3"/>
    <n v="-2"/>
    <n v="0"/>
    <n v="0"/>
    <n v="0"/>
    <n v="0"/>
    <n v="0"/>
    <n v="270.24"/>
    <n v="700.60000000000105"/>
    <n v="175.18027348906799"/>
    <n v="723.91428516224698"/>
    <n v="97.877001879704679"/>
  </r>
  <r>
    <x v="4"/>
    <x v="25"/>
    <n v="0"/>
    <n v="1"/>
    <n v="0"/>
    <n v="0"/>
    <n v="0"/>
    <n v="1"/>
    <n v="0"/>
    <n v="-21.5825195891885"/>
    <n v="427.02795262479998"/>
    <n v="-20.785314198196801"/>
    <n v="328.66798451138402"/>
    <n v="98.363198726493394"/>
  </r>
  <r>
    <x v="13"/>
    <x v="26"/>
    <n v="-2"/>
    <n v="3"/>
    <n v="0"/>
    <n v="0"/>
    <n v="-2"/>
    <n v="0"/>
    <n v="3"/>
    <n v="83.598309227260799"/>
    <n v="-196.158903396401"/>
    <n v="180.47264423444599"/>
    <n v="-218.84912618710899"/>
    <n v="99.496145620703871"/>
  </r>
  <r>
    <x v="5"/>
    <x v="27"/>
    <n v="-3"/>
    <n v="3"/>
    <n v="-3"/>
    <n v="3"/>
    <n v="0"/>
    <n v="-3"/>
    <n v="0"/>
    <n v="710.40077383844005"/>
    <n v="296.60190791001003"/>
    <n v="738.76654765872502"/>
    <n v="392.36854669695498"/>
    <n v="99.879258252015234"/>
  </r>
  <r>
    <x v="3"/>
    <x v="28"/>
    <n v="-2"/>
    <n v="0"/>
    <n v="0"/>
    <n v="0"/>
    <n v="-3"/>
    <n v="-1"/>
    <n v="3"/>
    <n v="112.155719642069"/>
    <n v="-546.23076697495503"/>
    <n v="11.8677517603228"/>
    <n v="-536.02945852235803"/>
    <n v="100.80547205382842"/>
  </r>
  <r>
    <x v="4"/>
    <x v="29"/>
    <n v="0"/>
    <n v="0"/>
    <n v="1"/>
    <n v="0"/>
    <n v="0"/>
    <n v="1"/>
    <n v="-1"/>
    <n v="-21.5825195891885"/>
    <n v="427.02795262479998"/>
    <n v="-29.828829948439498"/>
    <n v="317.57417101458498"/>
    <n v="109.7639829056769"/>
  </r>
  <r>
    <x v="4"/>
    <x v="30"/>
    <n v="0"/>
    <n v="1"/>
    <n v="0"/>
    <n v="0"/>
    <n v="0"/>
    <n v="1"/>
    <n v="0"/>
    <n v="-21.5825195891885"/>
    <n v="427.02795262479998"/>
    <n v="-55.5208774538605"/>
    <n v="318.76168939522802"/>
    <n v="113.46098839797541"/>
  </r>
  <r>
    <x v="15"/>
    <x v="31"/>
    <n v="0"/>
    <n v="2"/>
    <n v="2"/>
    <n v="-2"/>
    <n v="0"/>
    <n v="0"/>
    <n v="-2"/>
    <n v="-725.95384242315504"/>
    <n v="-744.09917160976795"/>
    <n v="-817.58907164135303"/>
    <n v="-675.20627087302398"/>
    <n v="114.64400117666229"/>
  </r>
  <r>
    <x v="1"/>
    <x v="32"/>
    <n v="0"/>
    <n v="5"/>
    <n v="-4"/>
    <n v="4"/>
    <n v="0"/>
    <n v="-2"/>
    <n v="-4"/>
    <n v="-790.90207500793895"/>
    <n v="20.749574943705898"/>
    <n v="-904"/>
    <n v="-5.7000000000000099"/>
    <n v="116.14956156702695"/>
  </r>
  <r>
    <x v="16"/>
    <x v="33"/>
    <n v="-3"/>
    <n v="0"/>
    <n v="-3"/>
    <n v="0"/>
    <n v="2"/>
    <n v="2"/>
    <n v="-2"/>
    <n v="710.85000000000105"/>
    <n v="-100"/>
    <n v="735.16275801409301"/>
    <n v="-213.580921410228"/>
    <n v="116.15393196378753"/>
  </r>
  <r>
    <x v="4"/>
    <x v="34"/>
    <n v="0"/>
    <n v="1"/>
    <n v="0"/>
    <n v="4"/>
    <n v="0"/>
    <n v="-3"/>
    <n v="4"/>
    <n v="-21.5825195891885"/>
    <n v="427.02795262479998"/>
    <n v="82.969130037591"/>
    <n v="479.55911740056501"/>
    <n v="117.00671225352603"/>
  </r>
  <r>
    <x v="17"/>
    <x v="35"/>
    <n v="-2"/>
    <n v="0"/>
    <n v="0"/>
    <n v="2"/>
    <n v="2"/>
    <n v="-2"/>
    <n v="0"/>
    <n v="718.13212208788502"/>
    <n v="-562.655509470693"/>
    <n v="598.20337894332499"/>
    <n v="-545.69537773743104"/>
    <n v="121.12204382623112"/>
  </r>
  <r>
    <x v="18"/>
    <x v="36"/>
    <n v="1"/>
    <n v="3"/>
    <n v="-1"/>
    <n v="2"/>
    <n v="0"/>
    <n v="-2"/>
    <n v="2"/>
    <n v="-332.799999999985"/>
    <n v="690"/>
    <n v="-256.672703620552"/>
    <n v="785.64127098153301"/>
    <n v="122.24000150934661"/>
  </r>
  <r>
    <x v="4"/>
    <x v="37"/>
    <n v="0"/>
    <n v="1"/>
    <n v="0"/>
    <n v="0"/>
    <n v="0"/>
    <n v="1"/>
    <n v="0"/>
    <n v="-21.5825195891885"/>
    <n v="427.02795262479998"/>
    <n v="66.513902144375194"/>
    <n v="342.04514291755999"/>
    <n v="122.40529999961144"/>
  </r>
  <r>
    <x v="11"/>
    <x v="38"/>
    <n v="-6"/>
    <n v="0"/>
    <n v="-4"/>
    <n v="-7"/>
    <n v="0"/>
    <n v="4"/>
    <n v="6"/>
    <n v="811.26227935889403"/>
    <n v="-774.45882730428104"/>
    <n v="832.48246019350097"/>
    <n v="-897.51309087926404"/>
    <n v="124.87052437879328"/>
  </r>
  <r>
    <x v="19"/>
    <x v="39"/>
    <n v="0"/>
    <n v="0"/>
    <n v="-2"/>
    <n v="0"/>
    <n v="0"/>
    <n v="2"/>
    <n v="0"/>
    <n v="-644.87557936592896"/>
    <n v="944.27054762041303"/>
    <n v="-718.60361912604503"/>
    <n v="842.03756460501302"/>
    <n v="126.04525640854686"/>
  </r>
  <r>
    <x v="3"/>
    <x v="40"/>
    <n v="-1"/>
    <n v="0"/>
    <n v="0"/>
    <n v="0"/>
    <n v="-1"/>
    <n v="2"/>
    <n v="0"/>
    <n v="112.155719642069"/>
    <n v="-546.23076697495503"/>
    <n v="-6.8150000000000102"/>
    <n v="-498.900000000001"/>
    <n v="128.03996889483059"/>
  </r>
  <r>
    <x v="20"/>
    <x v="41"/>
    <n v="0"/>
    <n v="3"/>
    <n v="3"/>
    <n v="-2"/>
    <n v="0"/>
    <n v="-2"/>
    <n v="0"/>
    <n v="-817.58907164135303"/>
    <n v="-675.20627087302398"/>
    <n v="-797.79627207281999"/>
    <n v="-548.35398863981902"/>
    <n v="128.38713495725656"/>
  </r>
  <r>
    <x v="21"/>
    <x v="42"/>
    <n v="0"/>
    <n v="0"/>
    <n v="0"/>
    <n v="4"/>
    <n v="-3"/>
    <n v="4"/>
    <n v="0"/>
    <n v="-694.88763872276797"/>
    <n v="-936.714164179661"/>
    <n v="-570.11628428528297"/>
    <n v="-903.45891746452605"/>
    <n v="129.12707819140414"/>
  </r>
  <r>
    <x v="13"/>
    <x v="43"/>
    <n v="-6"/>
    <n v="0"/>
    <n v="0"/>
    <n v="0"/>
    <n v="-4"/>
    <n v="0"/>
    <n v="4"/>
    <n v="83.598309227260799"/>
    <n v="-196.158903396401"/>
    <n v="30.961365529496302"/>
    <n v="-317.14974945212799"/>
    <n v="131.94480918597085"/>
  </r>
  <r>
    <x v="9"/>
    <x v="44"/>
    <n v="0"/>
    <n v="2"/>
    <n v="5"/>
    <n v="0"/>
    <n v="-3"/>
    <n v="-4"/>
    <n v="-4"/>
    <n v="508.88808680834399"/>
    <n v="-963.00926121689201"/>
    <n v="407.95123495293001"/>
    <n v="-873.95652990786596"/>
    <n v="134.60548657495124"/>
  </r>
  <r>
    <x v="10"/>
    <x v="45"/>
    <n v="2"/>
    <n v="0"/>
    <n v="0"/>
    <n v="0"/>
    <n v="0"/>
    <n v="-2"/>
    <n v="-2"/>
    <n v="23.717153034565602"/>
    <n v="481.715285379156"/>
    <n v="18.576840208358998"/>
    <n v="346.89670307404401"/>
    <n v="134.91654068612758"/>
  </r>
  <r>
    <x v="22"/>
    <x v="46"/>
    <n v="3"/>
    <n v="-2"/>
    <n v="0"/>
    <n v="-2"/>
    <n v="0"/>
    <n v="0"/>
    <n v="3"/>
    <n v="436.95158983751702"/>
    <n v="832.61207001606294"/>
    <n v="549.70724462771204"/>
    <n v="911.58618109851295"/>
    <n v="137.66171547830132"/>
  </r>
  <r>
    <x v="15"/>
    <x v="47"/>
    <n v="-2"/>
    <n v="3"/>
    <n v="1"/>
    <n v="-2"/>
    <n v="0"/>
    <n v="0"/>
    <n v="-1"/>
    <n v="-725.95384242315504"/>
    <n v="-744.09917160976795"/>
    <n v="-814.90750033792699"/>
    <n v="-849.17738181591596"/>
    <n v="137.67419335716372"/>
  </r>
  <r>
    <x v="8"/>
    <x v="48"/>
    <n v="-2"/>
    <n v="2"/>
    <n v="5"/>
    <n v="3"/>
    <n v="-3"/>
    <n v="0"/>
    <n v="0"/>
    <n v="856.03599488714303"/>
    <n v="-722.59129465318995"/>
    <n v="914.15438825568799"/>
    <n v="-597.77589343759701"/>
    <n v="137.6830854838399"/>
  </r>
  <r>
    <x v="23"/>
    <x v="14"/>
    <n v="0"/>
    <n v="0"/>
    <n v="0"/>
    <n v="0"/>
    <n v="2"/>
    <n v="-2"/>
    <n v="0"/>
    <n v="20.421790670080799"/>
    <n v="288.42222201339399"/>
    <n v="-21.5825195891885"/>
    <n v="427.02795262479998"/>
    <n v="144.83062741933628"/>
  </r>
  <r>
    <x v="24"/>
    <x v="49"/>
    <n v="0"/>
    <n v="-4"/>
    <n v="0"/>
    <n v="4"/>
    <n v="0"/>
    <n v="4"/>
    <n v="0"/>
    <n v="194.866221310832"/>
    <n v="743.93931012735004"/>
    <n v="273.47522686799999"/>
    <n v="866.96196212513405"/>
    <n v="145.99297469143761"/>
  </r>
  <r>
    <x v="25"/>
    <x v="50"/>
    <n v="0"/>
    <n v="4"/>
    <n v="-3"/>
    <n v="0"/>
    <n v="0"/>
    <n v="-3"/>
    <n v="0"/>
    <n v="-132.01288005274299"/>
    <n v="968.662836171452"/>
    <n v="-273.47170375921201"/>
    <n v="918.72311314974502"/>
    <n v="150.01524835796758"/>
  </r>
  <r>
    <x v="1"/>
    <x v="51"/>
    <n v="3"/>
    <n v="-3"/>
    <n v="0"/>
    <n v="-1"/>
    <n v="0"/>
    <n v="-1"/>
    <n v="-3"/>
    <n v="-790.90207500793895"/>
    <n v="20.749574943705898"/>
    <n v="-940.76464041542204"/>
    <n v="45.988594919525099"/>
    <n v="151.97301286692959"/>
  </r>
  <r>
    <x v="26"/>
    <x v="52"/>
    <n v="-4"/>
    <n v="2"/>
    <m/>
    <n v="-5"/>
    <n v="0"/>
    <n v="-5"/>
    <n v="4"/>
    <n v="122.83252763918"/>
    <n v="124.59558457233901"/>
    <n v="78.662811470269901"/>
    <n v="-28.098881306161999"/>
    <n v="158.95459646189155"/>
  </r>
  <r>
    <x v="16"/>
    <x v="53"/>
    <n v="0"/>
    <n v="0"/>
    <n v="0"/>
    <n v="0"/>
    <n v="-2"/>
    <n v="2"/>
    <n v="-2"/>
    <n v="710.85000000000105"/>
    <n v="-100"/>
    <n v="841.987584516889"/>
    <n v="-190.96532203181201"/>
    <n v="159.59873397140467"/>
  </r>
  <r>
    <x v="4"/>
    <x v="54"/>
    <n v="0"/>
    <n v="0"/>
    <n v="1"/>
    <n v="0"/>
    <n v="0"/>
    <n v="0"/>
    <n v="1"/>
    <n v="-21.5825195891885"/>
    <n v="427.02795262479998"/>
    <n v="68.556974609693398"/>
    <n v="562.75385600834602"/>
    <n v="162.93142503430681"/>
  </r>
  <r>
    <x v="27"/>
    <x v="55"/>
    <n v="-2"/>
    <n v="0"/>
    <n v="0"/>
    <n v="0"/>
    <n v="0"/>
    <n v="2"/>
    <n v="-2"/>
    <n v="477.780000000016"/>
    <n v="502.280000000001"/>
    <n v="548.20074155033797"/>
    <n v="649.99917052163801"/>
    <n v="163.64606374764324"/>
  </r>
  <r>
    <x v="13"/>
    <x v="56"/>
    <n v="-2"/>
    <n v="1"/>
    <n v="2"/>
    <n v="0"/>
    <n v="0"/>
    <n v="-2"/>
    <n v="3"/>
    <n v="83.598309227260799"/>
    <n v="-196.158903396401"/>
    <n v="249.06186733435399"/>
    <n v="-205.285826133287"/>
    <n v="165.71508615724909"/>
  </r>
  <r>
    <x v="8"/>
    <x v="57"/>
    <n v="1"/>
    <n v="1"/>
    <n v="2"/>
    <n v="0"/>
    <n v="0"/>
    <n v="0"/>
    <n v="0"/>
    <n v="856.03599488714303"/>
    <n v="-722.59129465318995"/>
    <n v="741.91883038386095"/>
    <n v="-844.01707611865004"/>
    <n v="166.63417308213468"/>
  </r>
  <r>
    <x v="4"/>
    <x v="58"/>
    <n v="0"/>
    <n v="1"/>
    <n v="0"/>
    <n v="0"/>
    <n v="0"/>
    <n v="1"/>
    <n v="0"/>
    <n v="-21.5825195891885"/>
    <n v="427.02795262479998"/>
    <n v="-142.57567981519199"/>
    <n v="306.23878466920002"/>
    <n v="170.96598467789283"/>
  </r>
  <r>
    <x v="16"/>
    <x v="59"/>
    <n v="0"/>
    <n v="0"/>
    <n v="0"/>
    <n v="0"/>
    <n v="-2"/>
    <n v="2"/>
    <n v="-2"/>
    <n v="710.85000000000105"/>
    <n v="-100"/>
    <n v="749.36978819549097"/>
    <n v="-271.28886209321598"/>
    <n v="175.56664933811936"/>
  </r>
  <r>
    <x v="28"/>
    <x v="49"/>
    <n v="0"/>
    <n v="-9"/>
    <n v="9"/>
    <n v="0"/>
    <n v="0"/>
    <n v="-9"/>
    <n v="0"/>
    <n v="141.88200240708599"/>
    <n v="749.33903201661997"/>
    <n v="273.47522686799999"/>
    <n v="866.96196212513405"/>
    <n v="176.49909464734623"/>
  </r>
  <r>
    <x v="29"/>
    <x v="44"/>
    <n v="0"/>
    <n v="3"/>
    <n v="3"/>
    <n v="-2"/>
    <n v="-3"/>
    <n v="0"/>
    <n v="-3"/>
    <n v="573.15739632784403"/>
    <n v="-939.03687559345201"/>
    <n v="407.95123495293001"/>
    <n v="-873.95652990786596"/>
    <n v="177.56274144873274"/>
  </r>
  <r>
    <x v="30"/>
    <x v="60"/>
    <n v="-2"/>
    <n v="3"/>
    <n v="0"/>
    <n v="0"/>
    <n v="-2"/>
    <n v="0"/>
    <n v="0"/>
    <n v="333.44965666858099"/>
    <n v="-807.19045317416396"/>
    <n v="382.57646973222899"/>
    <n v="-981.61327942577702"/>
    <n v="181.20917769084164"/>
  </r>
  <r>
    <x v="5"/>
    <x v="61"/>
    <n v="0"/>
    <n v="2"/>
    <n v="-3"/>
    <n v="2"/>
    <n v="-1"/>
    <n v="-2"/>
    <n v="0"/>
    <n v="710.40077383844005"/>
    <n v="296.60190791001003"/>
    <n v="592.36530026925004"/>
    <n v="158.28338866021599"/>
    <n v="181.83615093858151"/>
  </r>
  <r>
    <x v="15"/>
    <x v="62"/>
    <n v="0"/>
    <n v="2"/>
    <n v="2"/>
    <n v="-1"/>
    <n v="0"/>
    <n v="0"/>
    <n v="-1"/>
    <n v="-725.95384242315504"/>
    <n v="-744.09917160976795"/>
    <n v="-808.20000000000095"/>
    <n v="-909.400000000001"/>
    <n v="184.63150950651041"/>
  </r>
  <r>
    <x v="4"/>
    <x v="63"/>
    <n v="0"/>
    <n v="1"/>
    <n v="0"/>
    <n v="0"/>
    <n v="0"/>
    <n v="1"/>
    <n v="0"/>
    <n v="-21.5825195891885"/>
    <n v="427.02795262479998"/>
    <n v="-199.82936038025699"/>
    <n v="378.31029249999"/>
    <n v="184.78459529958934"/>
  </r>
  <r>
    <x v="22"/>
    <x v="64"/>
    <n v="3"/>
    <n v="-3"/>
    <n v="0"/>
    <n v="-3"/>
    <n v="1"/>
    <n v="0"/>
    <n v="3"/>
    <n v="436.95158983751702"/>
    <n v="832.61207001606294"/>
    <n v="253.64358898560599"/>
    <n v="864.10803039336804"/>
    <n v="185.99413618824917"/>
  </r>
  <r>
    <x v="31"/>
    <x v="65"/>
    <n v="-3"/>
    <n v="0"/>
    <n v="3"/>
    <n v="0"/>
    <n v="0"/>
    <n v="0"/>
    <n v="-3"/>
    <n v="-765.55022056776397"/>
    <n v="-394.47436343740799"/>
    <n v="-950.70749311803604"/>
    <n v="-373.36378688642799"/>
    <n v="186.35684055212602"/>
  </r>
  <r>
    <x v="31"/>
    <x v="66"/>
    <n v="-2"/>
    <n v="0"/>
    <n v="2"/>
    <n v="0"/>
    <n v="0"/>
    <n v="0"/>
    <n v="-2"/>
    <n v="-765.55022056776397"/>
    <n v="-394.47436343740799"/>
    <n v="-950.85781270558903"/>
    <n v="-419.12443643229199"/>
    <n v="186.9399096035184"/>
  </r>
  <r>
    <x v="32"/>
    <x v="66"/>
    <n v="-3"/>
    <n v="-2"/>
    <n v="0"/>
    <n v="0"/>
    <n v="3"/>
    <n v="0"/>
    <n v="1"/>
    <n v="-856.82626864353006"/>
    <n v="-581.98761838953601"/>
    <n v="-950.85781270558903"/>
    <n v="-419.12443643229199"/>
    <n v="188.05942495906262"/>
  </r>
  <r>
    <x v="17"/>
    <x v="67"/>
    <n v="-2"/>
    <n v="0"/>
    <n v="0"/>
    <n v="2"/>
    <n v="2"/>
    <n v="-2"/>
    <n v="0"/>
    <n v="718.13212208788502"/>
    <n v="-562.655509470693"/>
    <n v="752.36443513486802"/>
    <n v="-748.205004633361"/>
    <n v="188.68085862553096"/>
  </r>
  <r>
    <x v="17"/>
    <x v="68"/>
    <n v="-3"/>
    <n v="0"/>
    <n v="0"/>
    <n v="3"/>
    <n v="3"/>
    <n v="-3"/>
    <n v="0"/>
    <n v="718.13212208788502"/>
    <n v="-562.655509470693"/>
    <n v="882.77348425669197"/>
    <n v="-468.69409371392999"/>
    <n v="189.56667900191619"/>
  </r>
  <r>
    <x v="1"/>
    <x v="69"/>
    <n v="-3"/>
    <n v="4"/>
    <n v="0"/>
    <n v="-1"/>
    <n v="-3"/>
    <n v="-1"/>
    <n v="0"/>
    <n v="-790.90207500793895"/>
    <n v="20.749574943705898"/>
    <n v="-895.406340669212"/>
    <n v="-138.19299619963499"/>
    <n v="190.22061524203394"/>
  </r>
  <r>
    <x v="19"/>
    <x v="70"/>
    <n v="5"/>
    <n v="0"/>
    <n v="-2"/>
    <n v="0"/>
    <n v="5"/>
    <n v="-4"/>
    <n v="-5"/>
    <n v="-644.87557936592896"/>
    <n v="944.27054762041303"/>
    <n v="-803.72097790714895"/>
    <n v="834.57684502519999"/>
    <n v="193.04033005246873"/>
  </r>
  <r>
    <x v="29"/>
    <x v="60"/>
    <n v="-3"/>
    <n v="3"/>
    <n v="3"/>
    <n v="-2"/>
    <n v="-3"/>
    <n v="0"/>
    <n v="0"/>
    <n v="573.15739632784403"/>
    <n v="-939.03687559345201"/>
    <n v="382.57646973222899"/>
    <n v="-981.61327942577702"/>
    <n v="195.2788768539404"/>
  </r>
  <r>
    <x v="33"/>
    <x v="71"/>
    <n v="-2"/>
    <n v="0"/>
    <n v="0"/>
    <n v="-2"/>
    <n v="0"/>
    <n v="0"/>
    <n v="0"/>
    <n v="-38.433241157740497"/>
    <n v="-861.75915644031898"/>
    <n v="120.95898181420399"/>
    <n v="-747.90931126540602"/>
    <n v="195.87666525211654"/>
  </r>
  <r>
    <x v="14"/>
    <x v="72"/>
    <n v="5"/>
    <n v="-2"/>
    <n v="-4"/>
    <n v="0"/>
    <n v="-4"/>
    <n v="0"/>
    <n v="0"/>
    <n v="270.24"/>
    <n v="700.60000000000105"/>
    <n v="73.580395308128601"/>
    <n v="697.51045176767502"/>
    <n v="196.68387179899375"/>
  </r>
  <r>
    <x v="5"/>
    <x v="73"/>
    <n v="0"/>
    <n v="5"/>
    <n v="-4"/>
    <n v="0"/>
    <n v="0"/>
    <n v="-3"/>
    <n v="3"/>
    <n v="710.40077383844005"/>
    <n v="296.60190791001003"/>
    <n v="511.49587510481302"/>
    <n v="307.10033471995803"/>
    <n v="199.18176549503286"/>
  </r>
  <r>
    <x v="4"/>
    <x v="74"/>
    <n v="0"/>
    <n v="1"/>
    <n v="0"/>
    <n v="0"/>
    <n v="0"/>
    <n v="1"/>
    <n v="0"/>
    <n v="-21.5825195891885"/>
    <n v="427.02795262479998"/>
    <n v="-141.89208733738101"/>
    <n v="586.69438887033402"/>
    <n v="199.91939114329583"/>
  </r>
  <r>
    <x v="34"/>
    <x v="65"/>
    <n v="-3"/>
    <n v="0"/>
    <n v="4"/>
    <n v="0"/>
    <n v="4"/>
    <n v="-3"/>
    <n v="0"/>
    <n v="-813.62480779842099"/>
    <n v="-226.88024221394801"/>
    <n v="-950.70749311803604"/>
    <n v="-373.36378688642799"/>
    <n v="200.6217622149976"/>
  </r>
  <r>
    <x v="35"/>
    <x v="43"/>
    <n v="-3"/>
    <n v="-3"/>
    <n v="0"/>
    <n v="4"/>
    <n v="0"/>
    <n v="0"/>
    <n v="4"/>
    <n v="93.650000000000105"/>
    <n v="-507.95000000000101"/>
    <n v="30.961365529496302"/>
    <n v="-317.14974945212799"/>
    <n v="200.83475919498485"/>
  </r>
  <r>
    <x v="15"/>
    <x v="75"/>
    <n v="0"/>
    <n v="2"/>
    <n v="2"/>
    <n v="-1"/>
    <n v="0"/>
    <n v="0"/>
    <n v="-1"/>
    <n v="-725.95384242315504"/>
    <n v="-744.09917160976795"/>
    <n v="-560.89130407178197"/>
    <n v="-858.58401335657197"/>
    <n v="200.87911926526675"/>
  </r>
  <r>
    <x v="3"/>
    <x v="71"/>
    <n v="-2"/>
    <n v="-1"/>
    <n v="-1"/>
    <n v="0"/>
    <n v="-2"/>
    <n v="3"/>
    <n v="0"/>
    <n v="112.155719642069"/>
    <n v="-546.23076697495503"/>
    <n v="120.95898181420399"/>
    <n v="-747.90931126540602"/>
    <n v="201.87058391946744"/>
  </r>
  <r>
    <x v="15"/>
    <x v="76"/>
    <n v="0"/>
    <n v="2"/>
    <n v="2"/>
    <n v="-1"/>
    <n v="0"/>
    <n v="0"/>
    <n v="-1"/>
    <n v="-725.95384242315504"/>
    <n v="-744.09917160976795"/>
    <n v="-856.82626864353006"/>
    <n v="-581.98761838953601"/>
    <n v="208.3452606427216"/>
  </r>
  <r>
    <x v="32"/>
    <x v="77"/>
    <n v="-2"/>
    <n v="-2"/>
    <n v="0"/>
    <n v="0"/>
    <n v="2"/>
    <n v="0"/>
    <n v="0"/>
    <n v="-856.82626864353006"/>
    <n v="-581.98761838953601"/>
    <n v="-723.214373125561"/>
    <n v="-742.50109355817301"/>
    <n v="208.84614991571505"/>
  </r>
  <r>
    <x v="17"/>
    <x v="78"/>
    <n v="-2"/>
    <n v="0"/>
    <n v="0"/>
    <n v="2"/>
    <n v="2"/>
    <n v="-2"/>
    <n v="0"/>
    <n v="718.13212208788502"/>
    <n v="-562.655509470693"/>
    <n v="856.03599488714303"/>
    <n v="-722.59129465318995"/>
    <n v="211.17986058091748"/>
  </r>
  <r>
    <x v="14"/>
    <x v="79"/>
    <n v="2"/>
    <n v="5"/>
    <n v="0"/>
    <n v="-5"/>
    <n v="0"/>
    <n v="0"/>
    <n v="-5"/>
    <n v="270.24"/>
    <n v="700.60000000000105"/>
    <n v="152.36169613160601"/>
    <n v="523.36834026326096"/>
    <n v="212.85289694041995"/>
  </r>
  <r>
    <x v="4"/>
    <x v="80"/>
    <n v="0"/>
    <n v="1"/>
    <n v="0"/>
    <n v="0"/>
    <n v="0"/>
    <n v="1"/>
    <n v="0"/>
    <n v="-21.5825195891885"/>
    <n v="427.02795262479998"/>
    <n v="-118.494993708233"/>
    <n v="234.657036382482"/>
    <n v="215.40333575825466"/>
  </r>
  <r>
    <x v="21"/>
    <x v="81"/>
    <n v="0"/>
    <n v="0"/>
    <n v="0"/>
    <n v="2"/>
    <n v="-2"/>
    <n v="2"/>
    <n v="0"/>
    <n v="-694.88763872276797"/>
    <n v="-936.714164179661"/>
    <n v="-511.776448039304"/>
    <n v="-818.71772986740996"/>
    <n v="217.83678905070482"/>
  </r>
  <r>
    <x v="19"/>
    <x v="82"/>
    <n v="0"/>
    <n v="0"/>
    <n v="-3"/>
    <n v="0"/>
    <n v="0"/>
    <n v="3"/>
    <n v="0"/>
    <n v="-644.87557936592896"/>
    <n v="944.27054762041303"/>
    <n v="-829.85902119436696"/>
    <n v="824.49765542622094"/>
    <n v="220.37336376081538"/>
  </r>
  <r>
    <x v="14"/>
    <x v="83"/>
    <n v="2"/>
    <n v="-2"/>
    <n v="0"/>
    <n v="0"/>
    <n v="0"/>
    <n v="0"/>
    <n v="0"/>
    <n v="270.24"/>
    <n v="700.60000000000105"/>
    <n v="392.33194805959801"/>
    <n v="515.518812983403"/>
    <n v="221.72390391759865"/>
  </r>
  <r>
    <x v="15"/>
    <x v="42"/>
    <n v="-1"/>
    <n v="0"/>
    <n v="1"/>
    <n v="-1"/>
    <n v="2"/>
    <n v="2"/>
    <n v="-1"/>
    <n v="-725.95384242315504"/>
    <n v="-744.09917160976795"/>
    <n v="-570.11628428528297"/>
    <n v="-903.45891746452605"/>
    <n v="222.8920660886514"/>
  </r>
  <r>
    <x v="3"/>
    <x v="84"/>
    <n v="-2"/>
    <n v="0"/>
    <n v="0"/>
    <n v="0"/>
    <n v="-2"/>
    <n v="2"/>
    <n v="0"/>
    <n v="112.155719642069"/>
    <n v="-546.23076697495503"/>
    <n v="330.62624186938001"/>
    <n v="-594.40353447522602"/>
    <n v="223.71853881810767"/>
  </r>
  <r>
    <x v="9"/>
    <x v="85"/>
    <n v="0"/>
    <n v="2"/>
    <n v="2"/>
    <n v="0"/>
    <n v="0"/>
    <n v="-2"/>
    <n v="-2"/>
    <n v="508.88808680834399"/>
    <n v="-963.00926121689201"/>
    <n v="719.77915001861004"/>
    <n v="-888.15384378796398"/>
    <n v="223.78197885534817"/>
  </r>
  <r>
    <x v="21"/>
    <x v="86"/>
    <n v="0"/>
    <n v="0"/>
    <n v="0"/>
    <n v="3"/>
    <n v="-3"/>
    <n v="3"/>
    <n v="0"/>
    <n v="-694.88763872276797"/>
    <n v="-936.714164179661"/>
    <n v="-912.66830688524601"/>
    <n v="-881.88916135867805"/>
    <n v="224.57560054381722"/>
  </r>
  <r>
    <x v="15"/>
    <x v="87"/>
    <n v="0"/>
    <n v="2"/>
    <n v="2"/>
    <n v="-1"/>
    <n v="0"/>
    <n v="0"/>
    <n v="-1"/>
    <n v="-725.95384242315504"/>
    <n v="-744.09917160976795"/>
    <n v="-949.672744231921"/>
    <n v="-780.62554344392197"/>
    <n v="226.68110390124525"/>
  </r>
  <r>
    <x v="5"/>
    <x v="88"/>
    <n v="0"/>
    <n v="1"/>
    <n v="-3"/>
    <n v="0"/>
    <n v="2"/>
    <n v="-1"/>
    <n v="-2"/>
    <n v="710.40077383844005"/>
    <n v="296.60190791001003"/>
    <n v="511.70525308967399"/>
    <n v="187.32579791170701"/>
    <n v="226.76238264311951"/>
  </r>
  <r>
    <x v="15"/>
    <x v="81"/>
    <n v="-1"/>
    <n v="0"/>
    <n v="0"/>
    <n v="-1"/>
    <n v="2"/>
    <n v="2"/>
    <n v="0"/>
    <n v="-725.95384242315504"/>
    <n v="-744.09917160976795"/>
    <n v="-511.776448039304"/>
    <n v="-818.71772986740996"/>
    <n v="226.80362761980854"/>
  </r>
  <r>
    <x v="16"/>
    <x v="89"/>
    <n v="0"/>
    <n v="2"/>
    <n v="0"/>
    <n v="0"/>
    <n v="-1"/>
    <n v="2"/>
    <n v="-3"/>
    <n v="710.85000000000105"/>
    <n v="-100"/>
    <n v="885.84004253077705"/>
    <n v="-256.67170354740699"/>
    <n v="234.87770791918371"/>
  </r>
  <r>
    <x v="36"/>
    <x v="90"/>
    <n v="-5"/>
    <n v="5"/>
    <n v="0"/>
    <n v="3"/>
    <n v="-2"/>
    <n v="-6"/>
    <n v="5"/>
    <n v="965.40359023138706"/>
    <n v="817.21352017338404"/>
    <n v="733.654134441682"/>
    <n v="860.39691253137596"/>
    <n v="235.73844750988061"/>
  </r>
  <r>
    <x v="29"/>
    <x v="91"/>
    <n v="0"/>
    <n v="3"/>
    <n v="0"/>
    <n v="-2"/>
    <n v="0"/>
    <n v="0"/>
    <n v="0"/>
    <n v="573.15739632784403"/>
    <n v="-939.03687559345201"/>
    <n v="439.27045090352198"/>
    <n v="-742.86822703616895"/>
    <n v="237.503374358863"/>
  </r>
  <r>
    <x v="22"/>
    <x v="92"/>
    <n v="2"/>
    <n v="-2"/>
    <n v="0"/>
    <n v="-2"/>
    <n v="0"/>
    <n v="0"/>
    <n v="2"/>
    <n v="436.95158983751702"/>
    <n v="832.61207001606294"/>
    <n v="572.27290639876298"/>
    <n v="631.01456830380698"/>
    <n v="242.8032360008655"/>
  </r>
  <r>
    <x v="13"/>
    <x v="93"/>
    <n v="-4"/>
    <n v="3"/>
    <n v="0"/>
    <n v="3"/>
    <n v="-4"/>
    <n v="0"/>
    <n v="3"/>
    <n v="83.598309227260799"/>
    <n v="-196.158903396401"/>
    <n v="301.07"/>
    <n v="-88.150000000000105"/>
    <n v="242.81651406040518"/>
  </r>
  <r>
    <x v="37"/>
    <x v="94"/>
    <n v="3"/>
    <n v="0"/>
    <n v="0"/>
    <n v="3"/>
    <n v="-3"/>
    <n v="0"/>
    <n v="-3"/>
    <n v="604.06646194144105"/>
    <n v="185.83452775730001"/>
    <n v="721.76818975162405"/>
    <n v="398.27010485396698"/>
    <n v="242.86327665148625"/>
  </r>
  <r>
    <x v="3"/>
    <x v="43"/>
    <n v="-4"/>
    <n v="-3"/>
    <n v="0"/>
    <n v="0"/>
    <n v="-1"/>
    <n v="1"/>
    <n v="0"/>
    <n v="112.155719642069"/>
    <n v="-546.23076697495503"/>
    <n v="30.961365529496302"/>
    <n v="-317.14974945212799"/>
    <n v="243.04451388388023"/>
  </r>
  <r>
    <x v="38"/>
    <x v="95"/>
    <n v="-4"/>
    <n v="-4"/>
    <n v="0"/>
    <n v="0"/>
    <n v="0"/>
    <n v="1"/>
    <n v="0"/>
    <n v="30.961365529496302"/>
    <n v="-317.14974945212799"/>
    <n v="112.155719642069"/>
    <n v="-546.23076697495503"/>
    <n v="243.04451388388023"/>
  </r>
  <r>
    <x v="8"/>
    <x v="96"/>
    <n v="1"/>
    <n v="1"/>
    <n v="2"/>
    <n v="0"/>
    <n v="0"/>
    <n v="0"/>
    <n v="0"/>
    <n v="856.03599488714303"/>
    <n v="-722.59129465318995"/>
    <n v="631.27382685776797"/>
    <n v="-629.87495533502897"/>
    <n v="243.13443144446941"/>
  </r>
  <r>
    <x v="15"/>
    <x v="97"/>
    <n v="3"/>
    <n v="-2"/>
    <n v="2"/>
    <n v="-4"/>
    <n v="0"/>
    <n v="0"/>
    <n v="3"/>
    <n v="-725.95384242315504"/>
    <n v="-744.09917160976795"/>
    <n v="-519.10606039821698"/>
    <n v="-611.64188543053206"/>
    <n v="245.62356888255712"/>
  </r>
  <r>
    <x v="3"/>
    <x v="98"/>
    <n v="3"/>
    <n v="0"/>
    <n v="-4"/>
    <n v="0"/>
    <n v="-2"/>
    <n v="2"/>
    <n v="-4"/>
    <n v="112.155719642069"/>
    <n v="-546.23076697495503"/>
    <n v="-29.778363486510798"/>
    <n v="-749.63686772732797"/>
    <n v="248.0308968189953"/>
  </r>
  <r>
    <x v="1"/>
    <x v="99"/>
    <n v="0"/>
    <n v="2"/>
    <n v="0"/>
    <n v="-1"/>
    <n v="0"/>
    <n v="-1"/>
    <n v="0"/>
    <n v="-790.90207500793895"/>
    <n v="20.749574943705898"/>
    <n v="-791.56451667430804"/>
    <n v="-231.63855288925001"/>
    <n v="252.38899718487303"/>
  </r>
  <r>
    <x v="8"/>
    <x v="100"/>
    <n v="2"/>
    <n v="2"/>
    <n v="4"/>
    <n v="0"/>
    <n v="0"/>
    <n v="0"/>
    <n v="0"/>
    <n v="856.03599488714303"/>
    <n v="-722.59129465318995"/>
    <n v="998.65866447417795"/>
    <n v="-513.41253325295395"/>
    <n v="253.17381401138113"/>
  </r>
  <r>
    <x v="8"/>
    <x v="68"/>
    <n v="1"/>
    <n v="1"/>
    <n v="2"/>
    <n v="0"/>
    <n v="0"/>
    <n v="0"/>
    <n v="0"/>
    <n v="856.03599488714303"/>
    <n v="-722.59129465318995"/>
    <n v="882.77348425669197"/>
    <n v="-468.69409371392999"/>
    <n v="255.30115938353609"/>
  </r>
  <r>
    <x v="1"/>
    <x v="101"/>
    <n v="-1"/>
    <n v="2"/>
    <n v="-1"/>
    <n v="-1"/>
    <n v="2"/>
    <n v="0"/>
    <n v="0"/>
    <n v="-790.90207500793895"/>
    <n v="20.749574943705898"/>
    <n v="-548.46507992986994"/>
    <n v="102.750253900581"/>
    <n v="255.92930260498142"/>
  </r>
  <r>
    <x v="14"/>
    <x v="102"/>
    <n v="2"/>
    <n v="-2"/>
    <n v="0"/>
    <n v="0"/>
    <n v="0"/>
    <n v="0"/>
    <n v="0"/>
    <n v="270.24"/>
    <n v="700.60000000000105"/>
    <n v="459.48927569970198"/>
    <n v="874.48256894932501"/>
    <n v="257.00279402620941"/>
  </r>
  <r>
    <x v="9"/>
    <x v="103"/>
    <n v="0"/>
    <n v="2"/>
    <n v="2"/>
    <n v="0"/>
    <n v="0"/>
    <n v="-2"/>
    <n v="-2"/>
    <n v="508.88808680834399"/>
    <n v="-963.00926121689201"/>
    <n v="754.13067305242498"/>
    <n v="-883.47719340704805"/>
    <n v="257.81636084196657"/>
  </r>
  <r>
    <x v="39"/>
    <x v="104"/>
    <n v="0"/>
    <n v="4"/>
    <n v="-3"/>
    <n v="0"/>
    <n v="0"/>
    <n v="0"/>
    <n v="-3"/>
    <n v="-568.83383693742405"/>
    <n v="-345.54726723189799"/>
    <n v="-481.70676671509199"/>
    <n v="-589.52451047673503"/>
    <n v="259.06760041903647"/>
  </r>
  <r>
    <x v="3"/>
    <x v="105"/>
    <n v="-1"/>
    <n v="0"/>
    <n v="0"/>
    <n v="0"/>
    <n v="-1"/>
    <n v="2"/>
    <n v="0"/>
    <n v="112.155719642069"/>
    <n v="-546.23076697495503"/>
    <n v="355.06237164220499"/>
    <n v="-450.60929230803498"/>
    <n v="261.05001054087626"/>
  </r>
  <r>
    <x v="3"/>
    <x v="105"/>
    <n v="-2"/>
    <n v="0"/>
    <n v="0"/>
    <n v="0"/>
    <n v="-2"/>
    <n v="2"/>
    <n v="0"/>
    <n v="112.155719642069"/>
    <n v="-546.23076697495503"/>
    <n v="355.06237164220499"/>
    <n v="-450.60929230803498"/>
    <n v="261.05001054087626"/>
  </r>
  <r>
    <x v="40"/>
    <x v="55"/>
    <n v="0"/>
    <n v="3"/>
    <n v="-3"/>
    <n v="3"/>
    <n v="0"/>
    <n v="0"/>
    <n v="-4"/>
    <n v="549.70724462771204"/>
    <n v="911.58618109851295"/>
    <n v="548.20074155033797"/>
    <n v="649.99917052163801"/>
    <n v="261.59134858413847"/>
  </r>
  <r>
    <x v="8"/>
    <x v="106"/>
    <n v="-1"/>
    <n v="4"/>
    <n v="2"/>
    <n v="0"/>
    <n v="0"/>
    <n v="0"/>
    <n v="0"/>
    <n v="856.03599488714303"/>
    <n v="-722.59129465318995"/>
    <n v="990.86216144071102"/>
    <n v="-947.89250833939195"/>
    <n v="262.56186333130353"/>
  </r>
  <r>
    <x v="29"/>
    <x v="38"/>
    <n v="-5"/>
    <n v="3"/>
    <n v="0"/>
    <n v="-6"/>
    <n v="0"/>
    <n v="0"/>
    <n v="5"/>
    <n v="573.15739632784403"/>
    <n v="-939.03687559345201"/>
    <n v="832.48246019350097"/>
    <n v="-897.51309087926404"/>
    <n v="262.62847036434812"/>
  </r>
  <r>
    <x v="4"/>
    <x v="107"/>
    <n v="0"/>
    <n v="1"/>
    <n v="0"/>
    <n v="0"/>
    <n v="3"/>
    <n v="-2"/>
    <n v="-3"/>
    <n v="-21.5825195891885"/>
    <n v="427.02795262479998"/>
    <n v="241.29008568245001"/>
    <n v="444.37650491597299"/>
    <n v="263.44445120157349"/>
  </r>
  <r>
    <x v="15"/>
    <x v="108"/>
    <n v="0"/>
    <n v="1"/>
    <n v="1"/>
    <n v="-1"/>
    <n v="0"/>
    <n v="0"/>
    <n v="-1"/>
    <n v="-725.95384242315504"/>
    <n v="-744.09917160976795"/>
    <n v="-461.11987131373598"/>
    <n v="-765.24545145698005"/>
    <n v="265.67686652202372"/>
  </r>
  <r>
    <x v="8"/>
    <x v="109"/>
    <n v="1"/>
    <n v="1"/>
    <n v="2"/>
    <n v="0"/>
    <n v="0"/>
    <n v="0"/>
    <n v="0"/>
    <n v="856.03599488714303"/>
    <n v="-722.59129465318995"/>
    <n v="855.34928154168904"/>
    <n v="-991.37681730045801"/>
    <n v="268.78639987913056"/>
  </r>
  <r>
    <x v="14"/>
    <x v="110"/>
    <n v="2"/>
    <n v="-2"/>
    <n v="0"/>
    <n v="0"/>
    <n v="0"/>
    <n v="0"/>
    <n v="0"/>
    <n v="270.24"/>
    <n v="700.60000000000105"/>
    <n v="512.30242092657204"/>
    <n v="818.19852916165803"/>
    <n v="269.1163868771614"/>
  </r>
  <r>
    <x v="32"/>
    <x v="47"/>
    <n v="-2"/>
    <n v="-2"/>
    <n v="0"/>
    <n v="0"/>
    <n v="3"/>
    <n v="0"/>
    <n v="0"/>
    <n v="-856.82626864353006"/>
    <n v="-581.98761838953601"/>
    <n v="-814.90750033792699"/>
    <n v="-849.17738181591596"/>
    <n v="270.45804261678688"/>
  </r>
  <r>
    <x v="8"/>
    <x v="111"/>
    <n v="-4"/>
    <n v="6"/>
    <n v="4"/>
    <n v="0"/>
    <n v="5"/>
    <n v="-5"/>
    <n v="0"/>
    <n v="856.03599488714303"/>
    <n v="-722.59129465318995"/>
    <n v="859.89437472915597"/>
    <n v="-994.11610982463299"/>
    <n v="271.55222766328313"/>
  </r>
  <r>
    <x v="8"/>
    <x v="112"/>
    <n v="2"/>
    <n v="2"/>
    <n v="4"/>
    <n v="0"/>
    <n v="0"/>
    <n v="0"/>
    <n v="0"/>
    <n v="856.03599488714303"/>
    <n v="-722.59129465318995"/>
    <n v="949.14705911505496"/>
    <n v="-984.26107189337995"/>
    <n v="277.74222329812403"/>
  </r>
  <r>
    <x v="15"/>
    <x v="113"/>
    <n v="0"/>
    <n v="-3"/>
    <n v="4"/>
    <n v="3"/>
    <n v="0"/>
    <n v="-3"/>
    <n v="-1"/>
    <n v="-725.95384242315504"/>
    <n v="-744.09917160976795"/>
    <n v="-601.30000000000098"/>
    <n v="-995.10000000000105"/>
    <n v="280.24988186159823"/>
  </r>
  <r>
    <x v="17"/>
    <x v="57"/>
    <n v="-5"/>
    <n v="0"/>
    <n v="5"/>
    <n v="-4"/>
    <n v="2"/>
    <n v="-2"/>
    <n v="0"/>
    <n v="718.13212208788502"/>
    <n v="-562.655509470693"/>
    <n v="741.91883038386095"/>
    <n v="-844.01707611865004"/>
    <n v="282.36525756217003"/>
  </r>
  <r>
    <x v="14"/>
    <x v="55"/>
    <n v="2"/>
    <n v="-2"/>
    <n v="2"/>
    <n v="-1"/>
    <n v="0"/>
    <n v="0"/>
    <n v="0"/>
    <n v="270.24"/>
    <n v="700.60000000000105"/>
    <n v="548.20074155033797"/>
    <n v="649.99917052163801"/>
    <n v="282.52896804949427"/>
  </r>
  <r>
    <x v="18"/>
    <x v="114"/>
    <n v="-2"/>
    <n v="2"/>
    <n v="0"/>
    <n v="0"/>
    <n v="0"/>
    <n v="-2"/>
    <n v="-2"/>
    <n v="-332.799999999985"/>
    <n v="690"/>
    <n v="-427.769261113261"/>
    <n v="423.27536217894902"/>
    <n v="283.12752069901717"/>
  </r>
  <r>
    <x v="18"/>
    <x v="115"/>
    <n v="0"/>
    <n v="1"/>
    <n v="0"/>
    <n v="0"/>
    <n v="-1"/>
    <n v="-2"/>
    <n v="3"/>
    <n v="-332.799999999985"/>
    <n v="690"/>
    <n v="-612.14534311454702"/>
    <n v="642.00510239170399"/>
    <n v="283.43840762363732"/>
  </r>
  <r>
    <x v="1"/>
    <x v="116"/>
    <n v="0"/>
    <n v="2"/>
    <n v="0"/>
    <n v="-1"/>
    <n v="0"/>
    <n v="-1"/>
    <n v="0"/>
    <n v="-790.90207500793895"/>
    <n v="20.749574943705898"/>
    <n v="-949.88722087902295"/>
    <n v="255.978849438997"/>
    <n v="283.91739676749444"/>
  </r>
  <r>
    <x v="41"/>
    <x v="117"/>
    <n v="0"/>
    <n v="-2"/>
    <n v="-2"/>
    <n v="0"/>
    <n v="0"/>
    <n v="0"/>
    <n v="3"/>
    <n v="355.06237164220499"/>
    <n v="-450.60929230803498"/>
    <n v="357.42018509998297"/>
    <n v="-735.10039749481996"/>
    <n v="284.50087559566498"/>
  </r>
  <r>
    <x v="4"/>
    <x v="72"/>
    <n v="1"/>
    <n v="1"/>
    <n v="0"/>
    <n v="0"/>
    <n v="0"/>
    <n v="1"/>
    <n v="0"/>
    <n v="-21.5825195891885"/>
    <n v="427.02795262479998"/>
    <n v="73.580395308128601"/>
    <n v="697.51045176767502"/>
    <n v="286.73465558653601"/>
  </r>
  <r>
    <x v="14"/>
    <x v="118"/>
    <n v="1"/>
    <n v="-2"/>
    <n v="0"/>
    <n v="0"/>
    <n v="0"/>
    <n v="2"/>
    <n v="-1"/>
    <n v="270.24"/>
    <n v="700.60000000000105"/>
    <n v="477.780000000016"/>
    <n v="502.280000000001"/>
    <n v="287.06040130956177"/>
  </r>
  <r>
    <x v="37"/>
    <x v="119"/>
    <n v="5"/>
    <n v="0"/>
    <n v="-4"/>
    <n v="5"/>
    <n v="-5"/>
    <n v="0"/>
    <n v="-2"/>
    <n v="604.06646194144105"/>
    <n v="185.83452775730001"/>
    <n v="581.98075435321698"/>
    <n v="472.25577382234798"/>
    <n v="287.27148949578566"/>
  </r>
  <r>
    <x v="29"/>
    <x v="12"/>
    <n v="0"/>
    <n v="2"/>
    <n v="-2"/>
    <n v="-3"/>
    <n v="0"/>
    <n v="2"/>
    <n v="0"/>
    <n v="573.15739632784403"/>
    <n v="-939.03687559345201"/>
    <n v="811.26227935889403"/>
    <n v="-774.45882730428104"/>
    <n v="289.44752426286652"/>
  </r>
  <r>
    <x v="13"/>
    <x v="120"/>
    <n v="-5"/>
    <n v="3"/>
    <n v="0"/>
    <n v="0"/>
    <n v="-3"/>
    <n v="0"/>
    <n v="0"/>
    <n v="83.598309227260799"/>
    <n v="-196.158903396401"/>
    <n v="-53.852100188403497"/>
    <n v="59.3340794021505"/>
    <n v="290.11942249328064"/>
  </r>
  <r>
    <x v="33"/>
    <x v="121"/>
    <n v="1"/>
    <n v="0"/>
    <n v="0"/>
    <n v="1"/>
    <n v="0"/>
    <n v="-2"/>
    <n v="0"/>
    <n v="-38.433241157740497"/>
    <n v="-861.75915644031898"/>
    <n v="82.709626273534397"/>
    <n v="-596.66313216835294"/>
    <n v="291.46439990893271"/>
  </r>
  <r>
    <x v="1"/>
    <x v="122"/>
    <n v="2"/>
    <n v="2"/>
    <n v="0"/>
    <n v="-1"/>
    <n v="-1"/>
    <n v="-2"/>
    <n v="0"/>
    <n v="-790.90207500793895"/>
    <n v="20.749574943705898"/>
    <n v="-507.31785196267998"/>
    <n v="-48.850946929167002"/>
    <n v="292.0004181592202"/>
  </r>
  <r>
    <x v="17"/>
    <x v="123"/>
    <n v="-2"/>
    <n v="0"/>
    <n v="0"/>
    <n v="2"/>
    <n v="2"/>
    <n v="-2"/>
    <n v="0"/>
    <n v="718.13212208788502"/>
    <n v="-562.655509470693"/>
    <n v="573.59627464291702"/>
    <n v="-817.65683915672901"/>
    <n v="293.1148057302488"/>
  </r>
  <r>
    <x v="4"/>
    <x v="124"/>
    <n v="0"/>
    <n v="1"/>
    <n v="0"/>
    <n v="0"/>
    <n v="0"/>
    <n v="1"/>
    <n v="0"/>
    <n v="-21.5825195891885"/>
    <n v="427.02795262479998"/>
    <n v="253.591700109431"/>
    <n v="541.51258072576104"/>
    <n v="298.03956324313634"/>
  </r>
  <r>
    <x v="17"/>
    <x v="125"/>
    <n v="-2"/>
    <n v="0"/>
    <n v="0"/>
    <n v="2"/>
    <n v="2"/>
    <n v="-2"/>
    <n v="0"/>
    <n v="718.13212208788502"/>
    <n v="-562.655509470693"/>
    <n v="986.86970087438397"/>
    <n v="-433.67964176872499"/>
    <n v="298.08498905765998"/>
  </r>
  <r>
    <x v="4"/>
    <x v="126"/>
    <n v="0"/>
    <n v="1"/>
    <n v="0"/>
    <n v="0"/>
    <n v="1"/>
    <n v="1"/>
    <n v="0"/>
    <n v="-21.5825195891885"/>
    <n v="427.02795262479998"/>
    <n v="-82.915955520300301"/>
    <n v="134.89820877972201"/>
    <n v="298.49887370324649"/>
  </r>
  <r>
    <x v="4"/>
    <x v="127"/>
    <n v="0"/>
    <n v="5"/>
    <n v="-5"/>
    <n v="0"/>
    <n v="0"/>
    <n v="5"/>
    <n v="-5"/>
    <n v="-21.5825195891885"/>
    <n v="427.02795262479998"/>
    <n v="-85.575762270003295"/>
    <n v="718.71763005172102"/>
    <n v="298.62686253287211"/>
  </r>
  <r>
    <x v="21"/>
    <x v="87"/>
    <n v="0"/>
    <n v="2"/>
    <n v="-1"/>
    <n v="1"/>
    <n v="-2"/>
    <n v="2"/>
    <n v="0"/>
    <n v="-694.88763872276797"/>
    <n v="-936.714164179661"/>
    <n v="-949.672744231921"/>
    <n v="-780.62554344392197"/>
    <n v="298.79609688296739"/>
  </r>
  <r>
    <x v="4"/>
    <x v="128"/>
    <n v="0"/>
    <n v="1"/>
    <n v="0"/>
    <n v="0"/>
    <n v="0"/>
    <n v="1"/>
    <n v="0"/>
    <n v="-21.5825195891885"/>
    <n v="427.02795262479998"/>
    <n v="-268.71698451596097"/>
    <n v="595.46669253120899"/>
    <n v="299.0770015496027"/>
  </r>
  <r>
    <x v="13"/>
    <x v="129"/>
    <n v="-2"/>
    <n v="2"/>
    <n v="0"/>
    <n v="0"/>
    <n v="-2"/>
    <n v="0"/>
    <n v="2"/>
    <n v="83.598309227260799"/>
    <n v="-196.158903396401"/>
    <n v="176.47038630854701"/>
    <n v="88.331479600880698"/>
    <n v="299.26576937453507"/>
  </r>
  <r>
    <x v="14"/>
    <x v="130"/>
    <n v="2"/>
    <n v="-1"/>
    <n v="0"/>
    <n v="0"/>
    <n v="0"/>
    <n v="0"/>
    <n v="0"/>
    <n v="270.24"/>
    <n v="700.60000000000105"/>
    <n v="130.451415539859"/>
    <n v="965.56765737765795"/>
    <n v="299.58088690965144"/>
  </r>
  <r>
    <x v="4"/>
    <x v="131"/>
    <n v="0"/>
    <n v="1"/>
    <n v="1"/>
    <n v="0"/>
    <n v="0"/>
    <n v="0"/>
    <n v="0"/>
    <n v="-21.5825195891885"/>
    <n v="427.02795262479998"/>
    <n v="-294.02907570964601"/>
    <n v="560.13203640827703"/>
    <n v="303.22239868079743"/>
  </r>
  <r>
    <x v="39"/>
    <x v="41"/>
    <n v="-2"/>
    <n v="2"/>
    <n v="-3"/>
    <n v="0"/>
    <n v="0"/>
    <n v="2"/>
    <n v="-2"/>
    <n v="-568.83383693742405"/>
    <n v="-345.54726723189799"/>
    <n v="-797.79627207281999"/>
    <n v="-548.35398863981902"/>
    <n v="305.86657704195221"/>
  </r>
  <r>
    <x v="1"/>
    <x v="132"/>
    <n v="-3"/>
    <n v="2"/>
    <n v="0"/>
    <n v="2"/>
    <n v="0"/>
    <n v="-3"/>
    <n v="0"/>
    <n v="-790.90207500793895"/>
    <n v="20.749574943705898"/>
    <n v="-504.337390338305"/>
    <n v="-86.690273245070003"/>
    <n v="306.04352546432665"/>
  </r>
  <r>
    <x v="8"/>
    <x v="133"/>
    <n v="1"/>
    <n v="1"/>
    <n v="2"/>
    <n v="0"/>
    <n v="0"/>
    <n v="0"/>
    <n v="0"/>
    <n v="856.03599488714303"/>
    <n v="-722.59129465318995"/>
    <n v="892.32341217542205"/>
    <n v="-416.95220164917401"/>
    <n v="307.78569139219451"/>
  </r>
  <r>
    <x v="5"/>
    <x v="134"/>
    <n v="0"/>
    <n v="4"/>
    <n v="-3"/>
    <n v="0"/>
    <n v="0"/>
    <n v="-3"/>
    <n v="0"/>
    <n v="710.40077383844005"/>
    <n v="296.60190791001003"/>
    <n v="560.55009548818805"/>
    <n v="27.391613685433601"/>
    <n v="308.10616403849133"/>
  </r>
  <r>
    <x v="3"/>
    <x v="117"/>
    <n v="-1"/>
    <n v="0"/>
    <n v="0"/>
    <n v="0"/>
    <n v="-1"/>
    <n v="2"/>
    <n v="0"/>
    <n v="112.155719642069"/>
    <n v="-546.23076697495503"/>
    <n v="357.42018509998297"/>
    <n v="-735.10039749481996"/>
    <n v="309.55838762512406"/>
  </r>
  <r>
    <x v="17"/>
    <x v="135"/>
    <n v="-3"/>
    <n v="0"/>
    <n v="2"/>
    <n v="2"/>
    <n v="1"/>
    <n v="0"/>
    <n v="0"/>
    <n v="718.13212208788502"/>
    <n v="-562.655509470693"/>
    <n v="924.53687980498501"/>
    <n v="-330.65756162089798"/>
    <n v="310.52531589996158"/>
  </r>
  <r>
    <x v="13"/>
    <x v="3"/>
    <n v="-2"/>
    <n v="2"/>
    <n v="0"/>
    <n v="0"/>
    <n v="-2"/>
    <n v="0"/>
    <n v="2"/>
    <n v="83.598309227260799"/>
    <n v="-196.158903396401"/>
    <n v="93.650000000000105"/>
    <n v="-507.95000000000101"/>
    <n v="311.95308046029328"/>
  </r>
  <r>
    <x v="5"/>
    <x v="136"/>
    <n v="0"/>
    <n v="3"/>
    <n v="4"/>
    <n v="0"/>
    <n v="0"/>
    <n v="-6"/>
    <n v="-5"/>
    <n v="710.40077383844005"/>
    <n v="296.60190791001003"/>
    <n v="885.72704529923703"/>
    <n v="555.590759407615"/>
    <n v="312.75314013514486"/>
  </r>
  <r>
    <x v="14"/>
    <x v="137"/>
    <n v="2"/>
    <n v="-5"/>
    <n v="5"/>
    <n v="0"/>
    <n v="0"/>
    <n v="0"/>
    <n v="5"/>
    <n v="270.24"/>
    <n v="700.60000000000105"/>
    <n v="583.65651445706499"/>
    <n v="703.99369913652504"/>
    <n v="313.43488754164696"/>
  </r>
  <r>
    <x v="14"/>
    <x v="138"/>
    <n v="2"/>
    <n v="-1"/>
    <n v="0"/>
    <n v="0"/>
    <n v="0"/>
    <n v="0"/>
    <n v="0"/>
    <n v="270.24"/>
    <n v="700.60000000000105"/>
    <n v="362.96125188101001"/>
    <n v="401.18730119745999"/>
    <n v="313.44089515346093"/>
  </r>
  <r>
    <x v="16"/>
    <x v="135"/>
    <n v="-1"/>
    <n v="0"/>
    <n v="2"/>
    <n v="0"/>
    <n v="-3"/>
    <n v="3"/>
    <n v="-2"/>
    <n v="710.85000000000105"/>
    <n v="-100"/>
    <n v="924.53687980498501"/>
    <n v="-330.65756162089798"/>
    <n v="314.42804158294791"/>
  </r>
  <r>
    <x v="13"/>
    <x v="40"/>
    <n v="-1"/>
    <n v="2"/>
    <n v="0"/>
    <n v="0"/>
    <n v="-3"/>
    <n v="0"/>
    <n v="2"/>
    <n v="83.598309227260799"/>
    <n v="-196.158903396401"/>
    <n v="-6.8150000000000102"/>
    <n v="-498.900000000001"/>
    <n v="315.95369606664605"/>
  </r>
  <r>
    <x v="19"/>
    <x v="139"/>
    <n v="0"/>
    <n v="0"/>
    <n v="-2"/>
    <n v="0"/>
    <n v="0"/>
    <n v="2"/>
    <n v="0"/>
    <n v="-644.87557936592896"/>
    <n v="944.27054762041303"/>
    <n v="-907.14332722207405"/>
    <n v="767.20981088046699"/>
    <n v="316.44095193325876"/>
  </r>
  <r>
    <x v="33"/>
    <x v="140"/>
    <n v="3"/>
    <n v="0"/>
    <n v="4"/>
    <n v="-2"/>
    <n v="0"/>
    <n v="-4"/>
    <n v="-4"/>
    <n v="-38.433241157740497"/>
    <n v="-861.75915644031898"/>
    <n v="99.110397206766507"/>
    <n v="-576.42669579496305"/>
    <n v="316.75363542109483"/>
  </r>
  <r>
    <x v="22"/>
    <x v="141"/>
    <n v="2"/>
    <n v="-2"/>
    <n v="0"/>
    <n v="-2"/>
    <n v="0"/>
    <n v="0"/>
    <n v="2"/>
    <n v="436.95158983751702"/>
    <n v="832.61207001606294"/>
    <n v="135.633085527866"/>
    <n v="728.31142772400199"/>
    <n v="318.85963216114646"/>
  </r>
  <r>
    <x v="4"/>
    <x v="142"/>
    <n v="0"/>
    <n v="0"/>
    <n v="0"/>
    <n v="0"/>
    <n v="1"/>
    <n v="1"/>
    <n v="0"/>
    <n v="-21.5825195891885"/>
    <n v="427.02795262479998"/>
    <n v="163.642366884788"/>
    <n v="166.07568337593199"/>
    <n v="320.00678960833187"/>
  </r>
  <r>
    <x v="4"/>
    <x v="143"/>
    <n v="2"/>
    <n v="2"/>
    <n v="-2"/>
    <n v="0"/>
    <n v="0"/>
    <n v="-1"/>
    <n v="0"/>
    <n v="-21.5825195891885"/>
    <n v="427.02795262479998"/>
    <n v="-225.044171437296"/>
    <n v="178.31690244264499"/>
    <n v="321.33134029451736"/>
  </r>
  <r>
    <x v="13"/>
    <x v="144"/>
    <n v="-2"/>
    <n v="2"/>
    <n v="0"/>
    <n v="0"/>
    <n v="-2"/>
    <n v="0"/>
    <n v="2"/>
    <n v="83.598309227260799"/>
    <n v="-196.158903396401"/>
    <n v="-48.345976076865497"/>
    <n v="97.452742114383796"/>
    <n v="321.89609007250687"/>
  </r>
  <r>
    <x v="3"/>
    <x v="145"/>
    <n v="-5"/>
    <n v="0"/>
    <n v="0"/>
    <n v="0"/>
    <n v="-5"/>
    <n v="5"/>
    <n v="0"/>
    <n v="112.155719642069"/>
    <n v="-546.23076697495503"/>
    <n v="164.59941871136701"/>
    <n v="-864.75710830130299"/>
    <n v="322.8147637435751"/>
  </r>
  <r>
    <x v="17"/>
    <x v="103"/>
    <n v="-3"/>
    <n v="0"/>
    <n v="-1"/>
    <n v="2"/>
    <n v="3"/>
    <n v="-2"/>
    <n v="0"/>
    <n v="718.13212208788502"/>
    <n v="-562.655509470693"/>
    <n v="754.13067305242498"/>
    <n v="-883.47719340704805"/>
    <n v="322.83501754813568"/>
  </r>
  <r>
    <x v="13"/>
    <x v="146"/>
    <n v="-4"/>
    <n v="-2"/>
    <n v="3"/>
    <n v="0"/>
    <n v="-2"/>
    <n v="0"/>
    <n v="4"/>
    <n v="83.598309227260799"/>
    <n v="-196.158903396401"/>
    <n v="122.83252763918"/>
    <n v="124.59558457233901"/>
    <n v="323.1451151518196"/>
  </r>
  <r>
    <x v="32"/>
    <x v="147"/>
    <n v="-2"/>
    <n v="-2"/>
    <n v="0"/>
    <n v="0"/>
    <n v="2"/>
    <n v="0"/>
    <n v="0"/>
    <n v="-856.82626864353006"/>
    <n v="-581.98761838953601"/>
    <n v="-865.93355850552302"/>
    <n v="-906.34648599843501"/>
    <n v="324.48669884165918"/>
  </r>
  <r>
    <x v="19"/>
    <x v="148"/>
    <n v="0"/>
    <n v="0"/>
    <n v="-2"/>
    <n v="0"/>
    <n v="0"/>
    <n v="2"/>
    <n v="0"/>
    <n v="-644.87557936592896"/>
    <n v="944.27054762041303"/>
    <n v="-558.45978140504303"/>
    <n v="631.49516695223599"/>
    <n v="324.49364999848564"/>
  </r>
  <r>
    <x v="42"/>
    <x v="149"/>
    <n v="0"/>
    <n v="4"/>
    <n v="-4"/>
    <n v="0"/>
    <n v="0"/>
    <n v="0"/>
    <n v="4"/>
    <n v="511.49587510481302"/>
    <n v="307.10033471995803"/>
    <n v="500.32061388433402"/>
    <n v="-17.2486869534678"/>
    <n v="324.54148320954965"/>
  </r>
  <r>
    <x v="9"/>
    <x v="67"/>
    <n v="0"/>
    <n v="2"/>
    <n v="2"/>
    <n v="0"/>
    <n v="0"/>
    <n v="-2"/>
    <n v="-2"/>
    <n v="508.88808680834399"/>
    <n v="-963.00926121689201"/>
    <n v="752.36443513486802"/>
    <n v="-748.205004633361"/>
    <n v="324.68692742520801"/>
  </r>
  <r>
    <x v="3"/>
    <x v="150"/>
    <n v="-1"/>
    <n v="0"/>
    <n v="0"/>
    <n v="0"/>
    <n v="-1"/>
    <n v="2"/>
    <n v="0"/>
    <n v="112.155719642069"/>
    <n v="-546.23076697495503"/>
    <n v="63.778269184597399"/>
    <n v="-868.00977283368604"/>
    <n v="325.39530777839803"/>
  </r>
  <r>
    <x v="1"/>
    <x v="151"/>
    <n v="0"/>
    <n v="1"/>
    <n v="-4"/>
    <n v="-1"/>
    <n v="-4"/>
    <n v="-1"/>
    <n v="4"/>
    <n v="-790.90207500793895"/>
    <n v="20.749574943705898"/>
    <n v="-934.26495605193702"/>
    <n v="-272.16865247535299"/>
    <n v="326.11961550259292"/>
  </r>
  <r>
    <x v="18"/>
    <x v="152"/>
    <n v="-2"/>
    <n v="2"/>
    <n v="0"/>
    <n v="0"/>
    <n v="0"/>
    <n v="-2"/>
    <n v="2"/>
    <n v="-332.799999999985"/>
    <n v="690"/>
    <n v="-661.28092561272797"/>
    <n v="653.11913093313001"/>
    <n v="330.5448789416227"/>
  </r>
  <r>
    <x v="4"/>
    <x v="144"/>
    <n v="-2"/>
    <n v="1"/>
    <n v="2"/>
    <n v="0"/>
    <n v="-2"/>
    <n v="1"/>
    <n v="0"/>
    <n v="-21.5825195891885"/>
    <n v="427.02795262479998"/>
    <n v="-48.345976076865497"/>
    <n v="97.452742114383796"/>
    <n v="330.6601003842963"/>
  </r>
  <r>
    <x v="17"/>
    <x v="91"/>
    <n v="-2"/>
    <n v="0"/>
    <n v="0"/>
    <n v="2"/>
    <n v="-1"/>
    <n v="2"/>
    <n v="0"/>
    <n v="718.13212208788502"/>
    <n v="-562.655509470693"/>
    <n v="439.27045090352198"/>
    <n v="-742.86822703616895"/>
    <n v="332.024781045135"/>
  </r>
  <r>
    <x v="4"/>
    <x v="153"/>
    <n v="0"/>
    <n v="1"/>
    <n v="0"/>
    <n v="0"/>
    <n v="0"/>
    <n v="1"/>
    <n v="0"/>
    <n v="-21.5825195891885"/>
    <n v="427.02795262479998"/>
    <n v="-282.98642315107497"/>
    <n v="632.68377086380804"/>
    <n v="332.60534627836029"/>
  </r>
  <r>
    <x v="13"/>
    <x v="154"/>
    <n v="-2"/>
    <n v="2"/>
    <n v="0"/>
    <n v="0"/>
    <n v="-2"/>
    <n v="0"/>
    <n v="2"/>
    <n v="83.598309227260799"/>
    <n v="-196.158903396401"/>
    <n v="-167.05975876333201"/>
    <n v="24.2427441447708"/>
    <n v="333.7759027965314"/>
  </r>
  <r>
    <x v="4"/>
    <x v="146"/>
    <n v="-3"/>
    <n v="-3"/>
    <n v="4"/>
    <n v="0"/>
    <n v="0"/>
    <n v="1"/>
    <n v="4"/>
    <n v="-21.5825195891885"/>
    <n v="427.02795262479998"/>
    <n v="122.83252763918"/>
    <n v="124.59558457233901"/>
    <n v="335.14331727156832"/>
  </r>
  <r>
    <x v="17"/>
    <x v="155"/>
    <n v="-2"/>
    <n v="2"/>
    <n v="0"/>
    <n v="2"/>
    <n v="3"/>
    <n v="-2"/>
    <n v="-1"/>
    <n v="718.13212208788502"/>
    <n v="-562.655509470693"/>
    <n v="1000.15874973592"/>
    <n v="-376.52089388784799"/>
    <n v="337.91287903940099"/>
  </r>
  <r>
    <x v="18"/>
    <x v="63"/>
    <n v="-2"/>
    <n v="2"/>
    <n v="0"/>
    <n v="0"/>
    <n v="0"/>
    <n v="-2"/>
    <n v="2"/>
    <n v="-332.799999999985"/>
    <n v="690"/>
    <n v="-199.82936038025699"/>
    <n v="378.31029249999"/>
    <n v="338.86821149573973"/>
  </r>
  <r>
    <x v="1"/>
    <x v="156"/>
    <n v="0"/>
    <n v="2"/>
    <n v="0"/>
    <n v="-1"/>
    <n v="0"/>
    <n v="-1"/>
    <n v="0"/>
    <n v="-790.90207500793895"/>
    <n v="20.749574943705898"/>
    <n v="-920.20121233201303"/>
    <n v="334.86039250150202"/>
    <n v="339.68201692108585"/>
  </r>
  <r>
    <x v="4"/>
    <x v="141"/>
    <n v="0"/>
    <n v="1"/>
    <n v="0"/>
    <n v="0"/>
    <n v="0"/>
    <n v="1"/>
    <n v="0"/>
    <n v="-21.5825195891885"/>
    <n v="427.02795262479998"/>
    <n v="135.633085527866"/>
    <n v="728.31142772400199"/>
    <n v="339.83595875094369"/>
  </r>
  <r>
    <x v="27"/>
    <x v="157"/>
    <n v="-2"/>
    <n v="0"/>
    <n v="0"/>
    <n v="1"/>
    <n v="0"/>
    <n v="2"/>
    <n v="-2"/>
    <n v="477.780000000016"/>
    <n v="502.280000000001"/>
    <n v="604.06646194144105"/>
    <n v="185.83452775730001"/>
    <n v="340.71396709349767"/>
  </r>
  <r>
    <x v="3"/>
    <x v="158"/>
    <n v="-1"/>
    <n v="0"/>
    <n v="0"/>
    <n v="0"/>
    <n v="-1"/>
    <n v="2"/>
    <n v="0"/>
    <n v="112.155719642069"/>
    <n v="-546.23076697495503"/>
    <n v="333.44965666858099"/>
    <n v="-807.19045317416396"/>
    <n v="342.15634494465166"/>
  </r>
  <r>
    <x v="22"/>
    <x v="124"/>
    <n v="4"/>
    <n v="-3"/>
    <n v="3"/>
    <n v="-2"/>
    <n v="0"/>
    <n v="0"/>
    <n v="-1"/>
    <n v="436.95158983751702"/>
    <n v="832.61207001606294"/>
    <n v="253.591700109431"/>
    <n v="541.51258072576104"/>
    <n v="344.03453580443119"/>
  </r>
  <r>
    <x v="1"/>
    <x v="19"/>
    <n v="0"/>
    <n v="1"/>
    <n v="0"/>
    <n v="-1"/>
    <n v="0"/>
    <n v="-1"/>
    <n v="0"/>
    <n v="-790.90207500793895"/>
    <n v="20.749574943705898"/>
    <n v="-695.62013475415995"/>
    <n v="352.46085944292901"/>
    <n v="345.12465052883317"/>
  </r>
  <r>
    <x v="4"/>
    <x v="159"/>
    <n v="-3"/>
    <n v="-3"/>
    <n v="0"/>
    <n v="0"/>
    <n v="0"/>
    <n v="4"/>
    <n v="0"/>
    <n v="-21.5825195891885"/>
    <n v="427.02795262479998"/>
    <n v="-307.69312176759303"/>
    <n v="621.20741503389002"/>
    <n v="345.78163673100465"/>
  </r>
  <r>
    <x v="13"/>
    <x v="160"/>
    <n v="-2"/>
    <n v="3"/>
    <n v="0"/>
    <n v="0"/>
    <n v="-3"/>
    <n v="2"/>
    <n v="1"/>
    <n v="83.598309227260799"/>
    <n v="-196.158903396401"/>
    <n v="-241.727053825252"/>
    <n v="-315.21713710574198"/>
    <n v="346.42669478439058"/>
  </r>
  <r>
    <x v="13"/>
    <x v="28"/>
    <n v="-3"/>
    <n v="3"/>
    <n v="0"/>
    <n v="0"/>
    <n v="-3"/>
    <n v="0"/>
    <n v="3"/>
    <n v="83.598309227260799"/>
    <n v="-196.158903396401"/>
    <n v="11.8677517603228"/>
    <n v="-536.02945852235803"/>
    <n v="347.35754938700251"/>
  </r>
  <r>
    <x v="4"/>
    <x v="161"/>
    <n v="0"/>
    <n v="1"/>
    <n v="0"/>
    <n v="0"/>
    <n v="0"/>
    <n v="1"/>
    <n v="0"/>
    <n v="-21.5825195891885"/>
    <n v="427.02795262479998"/>
    <n v="165.91346751329701"/>
    <n v="134.543740687705"/>
    <n v="347.42158742944991"/>
  </r>
  <r>
    <x v="9"/>
    <x v="109"/>
    <n v="0"/>
    <n v="2"/>
    <n v="3"/>
    <n v="0"/>
    <n v="0"/>
    <n v="-2"/>
    <n v="-2"/>
    <n v="508.88808680834399"/>
    <n v="-963.00926121689201"/>
    <n v="855.34928154168904"/>
    <n v="-991.37681730045801"/>
    <n v="347.62059446213931"/>
  </r>
  <r>
    <x v="3"/>
    <x v="162"/>
    <n v="-3"/>
    <n v="0"/>
    <n v="0"/>
    <n v="-2"/>
    <n v="-1"/>
    <n v="2"/>
    <n v="0"/>
    <n v="112.155719642069"/>
    <n v="-546.23076697495503"/>
    <n v="-38.433241157740497"/>
    <n v="-861.75915644031898"/>
    <n v="349.62150916866221"/>
  </r>
  <r>
    <x v="13"/>
    <x v="95"/>
    <n v="-2"/>
    <n v="2"/>
    <n v="0"/>
    <n v="0"/>
    <n v="-2"/>
    <n v="0"/>
    <n v="2"/>
    <n v="83.598309227260799"/>
    <n v="-196.158903396401"/>
    <n v="112.155719642069"/>
    <n v="-546.23076697495503"/>
    <n v="351.2347297164128"/>
  </r>
  <r>
    <x v="4"/>
    <x v="163"/>
    <n v="0"/>
    <n v="4"/>
    <n v="-4"/>
    <n v="0"/>
    <n v="4"/>
    <n v="-4"/>
    <n v="0"/>
    <n v="-21.5825195891885"/>
    <n v="427.02795262479998"/>
    <n v="4.4098938900165603"/>
    <n v="75.728316195490294"/>
    <n v="352.25990420971715"/>
  </r>
  <r>
    <x v="13"/>
    <x v="164"/>
    <n v="-3"/>
    <n v="3"/>
    <n v="0"/>
    <n v="0"/>
    <n v="-3"/>
    <n v="0"/>
    <n v="3"/>
    <n v="83.598309227260799"/>
    <n v="-196.158903396401"/>
    <n v="306.18728696349598"/>
    <n v="77.765450661154503"/>
    <n v="352.95949449690568"/>
  </r>
  <r>
    <x v="1"/>
    <x v="165"/>
    <n v="0"/>
    <n v="2"/>
    <n v="0"/>
    <n v="-1"/>
    <n v="0"/>
    <n v="-1"/>
    <n v="0"/>
    <n v="-790.90207500793895"/>
    <n v="20.749574943705898"/>
    <n v="-454.39434117043402"/>
    <n v="133.464876780694"/>
    <n v="354.88335294946762"/>
  </r>
  <r>
    <x v="4"/>
    <x v="24"/>
    <n v="0"/>
    <n v="1"/>
    <n v="0"/>
    <n v="0"/>
    <n v="0"/>
    <n v="0"/>
    <n v="1"/>
    <n v="-21.5825195891885"/>
    <n v="427.02795262479998"/>
    <n v="175.18027348906799"/>
    <n v="723.91428516224698"/>
    <n v="356.17003128771563"/>
  </r>
  <r>
    <x v="14"/>
    <x v="127"/>
    <n v="2"/>
    <n v="-1"/>
    <n v="0"/>
    <n v="0"/>
    <n v="0"/>
    <n v="0"/>
    <n v="0"/>
    <n v="270.24"/>
    <n v="700.60000000000105"/>
    <n v="-85.575762270003295"/>
    <n v="718.71763005172102"/>
    <n v="356.2767255918838"/>
  </r>
  <r>
    <x v="1"/>
    <x v="166"/>
    <n v="0"/>
    <n v="2"/>
    <n v="0"/>
    <n v="-1"/>
    <n v="0"/>
    <n v="-1"/>
    <n v="0"/>
    <n v="-790.90207500793895"/>
    <n v="20.749574943705898"/>
    <n v="-543.49122429784995"/>
    <n v="-235.75536170987499"/>
    <n v="356.38029066819547"/>
  </r>
  <r>
    <x v="13"/>
    <x v="167"/>
    <n v="-2"/>
    <n v="2"/>
    <n v="0"/>
    <n v="0"/>
    <n v="-2"/>
    <n v="0"/>
    <n v="2"/>
    <n v="83.598309227260799"/>
    <n v="-196.158903396401"/>
    <n v="84.128924342540998"/>
    <n v="-552.68875196573003"/>
    <n v="356.53024342020308"/>
  </r>
  <r>
    <x v="43"/>
    <x v="168"/>
    <n v="2"/>
    <n v="-3"/>
    <n v="0"/>
    <n v="-4"/>
    <n v="3"/>
    <n v="0"/>
    <n v="0"/>
    <n v="-708.02252912296899"/>
    <n v="60.785542021968404"/>
    <n v="-856.98725941147802"/>
    <n v="385.44492949445703"/>
    <n v="357.20331569561296"/>
  </r>
  <r>
    <x v="39"/>
    <x v="169"/>
    <n v="0"/>
    <n v="3"/>
    <n v="-3"/>
    <n v="0"/>
    <n v="1"/>
    <n v="0"/>
    <n v="-3"/>
    <n v="-568.83383693742405"/>
    <n v="-345.54726723189799"/>
    <n v="-218.945733603268"/>
    <n v="-418.97460830251299"/>
    <n v="357.50980304248094"/>
  </r>
  <r>
    <x v="3"/>
    <x v="170"/>
    <n v="-1"/>
    <n v="3"/>
    <n v="-3"/>
    <n v="-3"/>
    <n v="-1"/>
    <n v="2"/>
    <n v="0"/>
    <n v="112.155719642069"/>
    <n v="-546.23076697495503"/>
    <n v="131.636423466645"/>
    <n v="-903.29955425407002"/>
    <n v="357.5997995951322"/>
  </r>
  <r>
    <x v="5"/>
    <x v="171"/>
    <n v="0"/>
    <n v="3"/>
    <n v="-2"/>
    <n v="0"/>
    <n v="0"/>
    <n v="-2"/>
    <n v="0"/>
    <n v="710.40077383844005"/>
    <n v="296.60190791001003"/>
    <n v="479.23017959973703"/>
    <n v="569.48114469608004"/>
    <n v="357.63517935128129"/>
  </r>
  <r>
    <x v="3"/>
    <x v="172"/>
    <n v="-2"/>
    <n v="0"/>
    <n v="0"/>
    <n v="0"/>
    <n v="-1"/>
    <n v="2"/>
    <n v="0"/>
    <n v="112.155719642069"/>
    <n v="-546.23076697495503"/>
    <n v="-37.968728897955202"/>
    <n v="-218.87582811042799"/>
    <n v="360.13692680485383"/>
  </r>
  <r>
    <x v="4"/>
    <x v="173"/>
    <n v="0"/>
    <n v="2"/>
    <n v="-1"/>
    <n v="0"/>
    <n v="0"/>
    <n v="-1"/>
    <n v="0"/>
    <n v="-21.5825195891885"/>
    <n v="427.02795262479998"/>
    <n v="141.88200240708599"/>
    <n v="749.33903201661997"/>
    <n v="361.39325097487722"/>
  </r>
  <r>
    <x v="42"/>
    <x v="174"/>
    <n v="0"/>
    <n v="4"/>
    <n v="-3"/>
    <n v="0"/>
    <n v="0"/>
    <n v="0"/>
    <n v="4"/>
    <n v="511.49587510481302"/>
    <n v="307.10033471995803"/>
    <n v="822.37207979324296"/>
    <n v="491.41918149783999"/>
    <n v="361.41036498558105"/>
  </r>
  <r>
    <x v="5"/>
    <x v="92"/>
    <n v="-1"/>
    <n v="3"/>
    <n v="-2"/>
    <n v="-1"/>
    <n v="0"/>
    <n v="-2"/>
    <n v="0"/>
    <n v="710.40077383844005"/>
    <n v="296.60190791001003"/>
    <n v="572.27290639876298"/>
    <n v="631.01456830380698"/>
    <n v="361.81643853629697"/>
  </r>
  <r>
    <x v="1"/>
    <x v="175"/>
    <n v="-4"/>
    <n v="1"/>
    <n v="0"/>
    <n v="-4"/>
    <n v="0"/>
    <n v="4"/>
    <n v="0"/>
    <n v="-790.90207500793895"/>
    <n v="20.749574943705898"/>
    <n v="-991.98317926902996"/>
    <n v="321.60752120360701"/>
    <n v="361.86891869651544"/>
  </r>
  <r>
    <x v="15"/>
    <x v="176"/>
    <n v="0"/>
    <n v="2"/>
    <n v="2"/>
    <n v="-1"/>
    <n v="0"/>
    <n v="0"/>
    <n v="-1"/>
    <n v="-725.95384242315504"/>
    <n v="-744.09917160976795"/>
    <n v="-995.56778527020106"/>
    <n v="-501.94256272364203"/>
    <n v="362.39688382318957"/>
  </r>
  <r>
    <x v="1"/>
    <x v="177"/>
    <n v="0"/>
    <n v="2"/>
    <n v="-4"/>
    <n v="-4"/>
    <n v="0"/>
    <n v="-1"/>
    <n v="0"/>
    <n v="-790.90207500793895"/>
    <n v="20.749574943705898"/>
    <n v="-486.86339479372702"/>
    <n v="218.66021101519701"/>
    <n v="362.77836062342806"/>
  </r>
  <r>
    <x v="12"/>
    <x v="178"/>
    <n v="-1"/>
    <n v="1"/>
    <n v="1"/>
    <n v="-2"/>
    <n v="-2"/>
    <n v="0"/>
    <n v="2"/>
    <n v="-712.20896002409404"/>
    <n v="435.94661170429998"/>
    <n v="-552.96093578725402"/>
    <n v="109.043071241482"/>
    <n v="363.62873647507905"/>
  </r>
  <r>
    <x v="3"/>
    <x v="179"/>
    <n v="-3"/>
    <n v="2"/>
    <n v="2"/>
    <n v="0"/>
    <n v="-3"/>
    <n v="2"/>
    <n v="0"/>
    <n v="112.155719642069"/>
    <n v="-546.23076697495503"/>
    <n v="-226.769388689539"/>
    <n v="-413.32975552293698"/>
    <n v="364.05069413827749"/>
  </r>
  <r>
    <x v="19"/>
    <x v="180"/>
    <n v="-3"/>
    <n v="0"/>
    <n v="-2"/>
    <n v="0"/>
    <n v="0"/>
    <n v="-2"/>
    <n v="3"/>
    <n v="-644.87557936592896"/>
    <n v="944.27054762041303"/>
    <n v="-674.78598412069596"/>
    <n v="580.68723399016403"/>
    <n v="364.81153800688099"/>
  </r>
  <r>
    <x v="4"/>
    <x v="181"/>
    <n v="0"/>
    <n v="1"/>
    <n v="0"/>
    <n v="0"/>
    <n v="0"/>
    <n v="1"/>
    <n v="0"/>
    <n v="-21.5825195891885"/>
    <n v="427.02795262479998"/>
    <n v="304.042133226396"/>
    <n v="261.59143484259198"/>
    <n v="365.24054530839368"/>
  </r>
  <r>
    <x v="8"/>
    <x v="182"/>
    <n v="2"/>
    <n v="2"/>
    <n v="4"/>
    <n v="0"/>
    <n v="0"/>
    <n v="0"/>
    <n v="0"/>
    <n v="856.03599488714303"/>
    <n v="-722.59129465318995"/>
    <n v="606.98328023785098"/>
    <n v="-990.05949639346397"/>
    <n v="365.46750008223387"/>
  </r>
  <r>
    <x v="15"/>
    <x v="183"/>
    <n v="0"/>
    <n v="2"/>
    <n v="2"/>
    <n v="-1"/>
    <n v="0"/>
    <n v="0"/>
    <n v="-1"/>
    <n v="-725.95384242315504"/>
    <n v="-744.09917160976795"/>
    <n v="-670.76239748316902"/>
    <n v="-379.912509485665"/>
    <n v="368.34497480440677"/>
  </r>
  <r>
    <x v="4"/>
    <x v="120"/>
    <n v="0"/>
    <n v="1"/>
    <n v="0"/>
    <n v="0"/>
    <n v="0"/>
    <n v="1"/>
    <n v="0"/>
    <n v="-21.5825195891885"/>
    <n v="427.02795262479998"/>
    <n v="-53.852100188403497"/>
    <n v="59.3340794021505"/>
    <n v="369.10717987804446"/>
  </r>
  <r>
    <x v="13"/>
    <x v="126"/>
    <n v="-3"/>
    <n v="3"/>
    <n v="0"/>
    <n v="0"/>
    <n v="-3"/>
    <n v="0"/>
    <n v="3"/>
    <n v="83.598309227260799"/>
    <n v="-196.158903396401"/>
    <n v="-82.915955520300301"/>
    <n v="134.89820877972201"/>
    <n v="370.574974717418"/>
  </r>
  <r>
    <x v="13"/>
    <x v="142"/>
    <n v="-2"/>
    <n v="2"/>
    <n v="0"/>
    <n v="0"/>
    <n v="-2"/>
    <n v="0"/>
    <n v="2"/>
    <n v="83.598309227260799"/>
    <n v="-196.158903396401"/>
    <n v="163.642366884788"/>
    <n v="166.07568337593199"/>
    <n v="370.97297343661626"/>
  </r>
  <r>
    <x v="19"/>
    <x v="50"/>
    <n v="4"/>
    <n v="0"/>
    <n v="-2"/>
    <n v="-4"/>
    <n v="4"/>
    <n v="-3"/>
    <n v="0"/>
    <n v="-644.87557936592896"/>
    <n v="944.27054762041303"/>
    <n v="-273.47170375921201"/>
    <n v="918.72311314974502"/>
    <n v="372.28149325976807"/>
  </r>
  <r>
    <x v="33"/>
    <x v="184"/>
    <n v="-2"/>
    <n v="-1"/>
    <n v="0"/>
    <n v="-2"/>
    <n v="0"/>
    <n v="1"/>
    <n v="0"/>
    <n v="-38.433241157740497"/>
    <n v="-861.75915644031898"/>
    <n v="-331.36082349860999"/>
    <n v="-630.32787884628397"/>
    <n v="373.31890488545338"/>
  </r>
  <r>
    <x v="8"/>
    <x v="155"/>
    <n v="1"/>
    <n v="1"/>
    <n v="2"/>
    <n v="0"/>
    <n v="0"/>
    <n v="0"/>
    <n v="0"/>
    <n v="856.03599488714303"/>
    <n v="-722.59129465318995"/>
    <n v="1000.15874973592"/>
    <n v="-376.52089388784799"/>
    <n v="374.88143559142145"/>
  </r>
  <r>
    <x v="15"/>
    <x v="185"/>
    <n v="0"/>
    <n v="2"/>
    <n v="2"/>
    <n v="-1"/>
    <n v="0"/>
    <n v="0"/>
    <n v="-1"/>
    <n v="-725.95384242315504"/>
    <n v="-744.09917160976795"/>
    <n v="-354.75199567877502"/>
    <n v="-688.55349905012497"/>
    <n v="375.33469432833044"/>
  </r>
  <r>
    <x v="33"/>
    <x v="158"/>
    <n v="-2"/>
    <n v="1"/>
    <n v="0"/>
    <n v="-2"/>
    <n v="0"/>
    <n v="0"/>
    <n v="0"/>
    <n v="-38.433241157740497"/>
    <n v="-861.75915644031898"/>
    <n v="333.44965666858099"/>
    <n v="-807.19045317416396"/>
    <n v="375.86517938198523"/>
  </r>
  <r>
    <x v="4"/>
    <x v="186"/>
    <n v="0"/>
    <n v="1"/>
    <n v="0"/>
    <n v="0"/>
    <n v="0"/>
    <n v="1"/>
    <n v="0"/>
    <n v="-21.5825195891885"/>
    <n v="427.02795262479998"/>
    <n v="325.914280741379"/>
    <n v="283.44615888414501"/>
    <n v="375.99169902242028"/>
  </r>
  <r>
    <x v="17"/>
    <x v="187"/>
    <n v="-1"/>
    <n v="0"/>
    <n v="0"/>
    <n v="2"/>
    <n v="2"/>
    <n v="-1"/>
    <n v="0"/>
    <n v="718.13212208788502"/>
    <n v="-562.655509470693"/>
    <n v="548.007130215404"/>
    <n v="-898.50545223985898"/>
    <n v="376.48067270135368"/>
  </r>
  <r>
    <x v="9"/>
    <x v="188"/>
    <n v="0"/>
    <n v="2"/>
    <n v="2"/>
    <n v="0"/>
    <n v="2"/>
    <n v="-3"/>
    <n v="-3"/>
    <n v="508.88808680834399"/>
    <n v="-963.00926121689201"/>
    <n v="175.11061859342999"/>
    <n v="-787.48552642256004"/>
    <n v="377.11534013363723"/>
  </r>
  <r>
    <x v="3"/>
    <x v="189"/>
    <n v="-1"/>
    <n v="0"/>
    <n v="0"/>
    <n v="0"/>
    <n v="-1"/>
    <n v="2"/>
    <n v="0"/>
    <n v="112.155719642069"/>
    <n v="-546.23076697495503"/>
    <n v="-96.979546471426104"/>
    <n v="-861.14842567923597"/>
    <n v="378.03530429861758"/>
  </r>
  <r>
    <x v="29"/>
    <x v="112"/>
    <n v="0"/>
    <n v="2"/>
    <n v="0"/>
    <n v="-2"/>
    <n v="0"/>
    <n v="0"/>
    <n v="0"/>
    <n v="573.15739632784403"/>
    <n v="-939.03687559345201"/>
    <n v="949.14705911505496"/>
    <n v="-984.26107189337995"/>
    <n v="378.69968900675769"/>
  </r>
  <r>
    <x v="13"/>
    <x v="179"/>
    <n v="-2"/>
    <n v="2"/>
    <n v="0"/>
    <n v="0"/>
    <n v="-2"/>
    <n v="0"/>
    <n v="2"/>
    <n v="83.598309227260799"/>
    <n v="-196.158903396401"/>
    <n v="-226.769388689539"/>
    <n v="-413.32975552293698"/>
    <n v="378.80243785321613"/>
  </r>
  <r>
    <x v="13"/>
    <x v="140"/>
    <n v="-2"/>
    <n v="2"/>
    <n v="0"/>
    <n v="0"/>
    <n v="-2"/>
    <n v="0"/>
    <n v="2"/>
    <n v="83.598309227260799"/>
    <n v="-196.158903396401"/>
    <n v="99.110397206766507"/>
    <n v="-576.42669579496305"/>
    <n v="380.58404959898127"/>
  </r>
  <r>
    <x v="15"/>
    <x v="190"/>
    <n v="0"/>
    <n v="2"/>
    <n v="2"/>
    <n v="-1"/>
    <n v="0"/>
    <n v="0"/>
    <n v="-1"/>
    <n v="-725.95384242315504"/>
    <n v="-744.09917160976795"/>
    <n v="-371.86943623171101"/>
    <n v="-604.35073074388697"/>
    <n v="380.66441051455303"/>
  </r>
  <r>
    <x v="8"/>
    <x v="191"/>
    <n v="2"/>
    <n v="2"/>
    <n v="3"/>
    <n v="0"/>
    <n v="-1"/>
    <n v="1"/>
    <n v="-1"/>
    <n v="856.03599488714303"/>
    <n v="-722.59129465318995"/>
    <n v="694.49109081588995"/>
    <n v="-373.84391880256999"/>
    <n v="384.3455322936432"/>
  </r>
  <r>
    <x v="3"/>
    <x v="192"/>
    <n v="-1"/>
    <n v="0"/>
    <n v="0"/>
    <n v="0"/>
    <n v="-1"/>
    <n v="2"/>
    <n v="0"/>
    <n v="112.155719642069"/>
    <n v="-546.23076697495503"/>
    <n v="122.594488108075"/>
    <n v="-930.67584736457604"/>
    <n v="384.58677528338001"/>
  </r>
  <r>
    <x v="5"/>
    <x v="186"/>
    <n v="0"/>
    <n v="-1"/>
    <n v="-4"/>
    <n v="3"/>
    <n v="0"/>
    <n v="-2"/>
    <n v="0"/>
    <n v="710.40077383844005"/>
    <n v="296.60190791001003"/>
    <n v="325.914280741379"/>
    <n v="283.44615888414501"/>
    <n v="384.71149853690093"/>
  </r>
  <r>
    <x v="17"/>
    <x v="193"/>
    <n v="-2"/>
    <n v="0"/>
    <n v="0"/>
    <n v="2"/>
    <n v="2"/>
    <n v="-2"/>
    <n v="0"/>
    <n v="718.13212208788502"/>
    <n v="-562.655509470693"/>
    <n v="745.887303059548"/>
    <n v="-178.28853169560401"/>
    <n v="385.36777716192819"/>
  </r>
  <r>
    <x v="4"/>
    <x v="138"/>
    <n v="0"/>
    <n v="1"/>
    <n v="0"/>
    <n v="0"/>
    <n v="0"/>
    <n v="1"/>
    <n v="0"/>
    <n v="-21.5825195891885"/>
    <n v="427.02795262479998"/>
    <n v="362.96125188101001"/>
    <n v="401.18730119745999"/>
    <n v="385.41101624462362"/>
  </r>
  <r>
    <x v="3"/>
    <x v="194"/>
    <n v="3"/>
    <n v="0"/>
    <n v="0"/>
    <n v="-3"/>
    <n v="3"/>
    <n v="-2"/>
    <n v="0"/>
    <n v="112.155719642069"/>
    <n v="-546.23076697495503"/>
    <n v="386.49904166753998"/>
    <n v="-817.98419514298598"/>
    <n v="386.15305781651972"/>
  </r>
  <r>
    <x v="3"/>
    <x v="195"/>
    <n v="-1"/>
    <n v="0"/>
    <n v="-3"/>
    <n v="-3"/>
    <n v="3"/>
    <n v="4"/>
    <n v="0"/>
    <n v="112.155719642069"/>
    <n v="-546.23076697495503"/>
    <n v="464.63300561340299"/>
    <n v="-381.95388105805199"/>
    <n v="388.8793288055727"/>
  </r>
  <r>
    <x v="4"/>
    <x v="196"/>
    <n v="0"/>
    <n v="-1"/>
    <n v="0"/>
    <n v="0"/>
    <n v="2"/>
    <n v="1"/>
    <n v="-2"/>
    <n v="-21.5825195891885"/>
    <n v="427.02795262479998"/>
    <n v="366.16812950205298"/>
    <n v="370.191716101135"/>
    <n v="391.8940209455269"/>
  </r>
  <r>
    <x v="4"/>
    <x v="129"/>
    <n v="0"/>
    <n v="1"/>
    <n v="-1"/>
    <n v="-2"/>
    <n v="0"/>
    <n v="1"/>
    <n v="2"/>
    <n v="-21.5825195891885"/>
    <n v="427.02795262479998"/>
    <n v="176.47038630854701"/>
    <n v="88.331479600880698"/>
    <n v="392.35220704537875"/>
  </r>
  <r>
    <x v="19"/>
    <x v="197"/>
    <n v="0"/>
    <n v="0"/>
    <n v="-2"/>
    <n v="0"/>
    <n v="0"/>
    <n v="2"/>
    <n v="0"/>
    <n v="-644.87557936592896"/>
    <n v="944.27054762041303"/>
    <n v="-920.66679447039598"/>
    <n v="664.00432127468696"/>
    <n v="393.20472016352011"/>
  </r>
  <r>
    <x v="3"/>
    <x v="198"/>
    <n v="-2"/>
    <n v="0"/>
    <n v="0"/>
    <n v="0"/>
    <n v="-2"/>
    <n v="2"/>
    <n v="0"/>
    <n v="112.155719642069"/>
    <n v="-546.23076697495503"/>
    <n v="450.785607643893"/>
    <n v="-747.70256757973596"/>
    <n v="394.03183562633677"/>
  </r>
  <r>
    <x v="4"/>
    <x v="2"/>
    <n v="-5"/>
    <n v="5"/>
    <n v="0"/>
    <n v="-5"/>
    <n v="0"/>
    <n v="1"/>
    <n v="0"/>
    <n v="-21.5825195891885"/>
    <n v="427.02795262479998"/>
    <n v="372.40380795234398"/>
    <n v="409.14982919841202"/>
    <n v="394.39175141845055"/>
  </r>
  <r>
    <x v="27"/>
    <x v="199"/>
    <n v="-2"/>
    <n v="-1"/>
    <n v="2"/>
    <n v="2"/>
    <n v="0"/>
    <n v="2"/>
    <n v="-1"/>
    <n v="477.780000000016"/>
    <n v="502.280000000001"/>
    <n v="656.95942186585603"/>
    <n v="150.11460030252101"/>
    <n v="395.12749077261441"/>
  </r>
  <r>
    <x v="13"/>
    <x v="200"/>
    <n v="-2"/>
    <n v="2"/>
    <n v="0"/>
    <n v="0"/>
    <n v="-2"/>
    <n v="0"/>
    <n v="2"/>
    <n v="83.598309227260799"/>
    <n v="-196.158903396401"/>
    <n v="218.08220265025801"/>
    <n v="-568.45045932457401"/>
    <n v="395.83698690954594"/>
  </r>
  <r>
    <x v="18"/>
    <x v="201"/>
    <n v="-1"/>
    <n v="2"/>
    <n v="0"/>
    <n v="0"/>
    <n v="0"/>
    <n v="-1"/>
    <n v="2"/>
    <n v="-332.799999999985"/>
    <n v="690"/>
    <n v="-712.60289862072"/>
    <n v="807.009127923101"/>
    <n v="397.41839139380164"/>
  </r>
  <r>
    <x v="1"/>
    <x v="202"/>
    <n v="0"/>
    <n v="1"/>
    <n v="0"/>
    <n v="0"/>
    <n v="0"/>
    <n v="0"/>
    <n v="0"/>
    <n v="-790.90207500793895"/>
    <n v="20.749574943705898"/>
    <n v="-690.95000000000095"/>
    <n v="407.64"/>
    <n v="399.59306587906696"/>
  </r>
  <r>
    <x v="4"/>
    <x v="203"/>
    <n v="2"/>
    <n v="-1"/>
    <n v="0"/>
    <n v="0"/>
    <n v="0"/>
    <n v="1"/>
    <n v="0"/>
    <n v="-21.5825195891885"/>
    <n v="427.02795262479998"/>
    <n v="270.24"/>
    <n v="700.60000000000105"/>
    <n v="400.00256004735962"/>
  </r>
  <r>
    <x v="3"/>
    <x v="204"/>
    <n v="2"/>
    <n v="0"/>
    <n v="3"/>
    <n v="0"/>
    <n v="-1"/>
    <n v="-1"/>
    <n v="-2"/>
    <n v="112.155719642069"/>
    <n v="-546.23076697495503"/>
    <n v="7.1253628367259898"/>
    <n v="-932.68589327362997"/>
    <n v="400.4733954873688"/>
  </r>
  <r>
    <x v="13"/>
    <x v="121"/>
    <n v="1"/>
    <n v="2"/>
    <n v="0"/>
    <n v="2"/>
    <n v="-2"/>
    <n v="-2"/>
    <n v="2"/>
    <n v="83.598309227260799"/>
    <n v="-196.158903396401"/>
    <n v="82.709626273534397"/>
    <n v="-596.66313216835294"/>
    <n v="400.50521472461287"/>
  </r>
  <r>
    <x v="4"/>
    <x v="205"/>
    <n v="0"/>
    <n v="1"/>
    <n v="0"/>
    <n v="0"/>
    <n v="0"/>
    <n v="1"/>
    <n v="0"/>
    <n v="-21.5825195891885"/>
    <n v="427.02795262479998"/>
    <n v="-316.44372303762498"/>
    <n v="154.90101308980201"/>
    <n v="401.24331834903455"/>
  </r>
  <r>
    <x v="19"/>
    <x v="206"/>
    <n v="-1"/>
    <n v="1"/>
    <n v="-2"/>
    <n v="0"/>
    <n v="0"/>
    <n v="2"/>
    <n v="1"/>
    <n v="-644.87557936592896"/>
    <n v="944.27054762041303"/>
    <n v="-332.799999999985"/>
    <n v="690"/>
    <n v="402.54773459028968"/>
  </r>
  <r>
    <x v="19"/>
    <x v="206"/>
    <n v="-1"/>
    <n v="1"/>
    <n v="-2"/>
    <n v="0"/>
    <n v="0"/>
    <n v="1"/>
    <n v="1"/>
    <n v="-644.87557936592896"/>
    <n v="944.27054762041303"/>
    <n v="-332.799999999985"/>
    <n v="690"/>
    <n v="402.54773459028968"/>
  </r>
  <r>
    <x v="19"/>
    <x v="0"/>
    <n v="0"/>
    <n v="5"/>
    <n v="-2"/>
    <n v="0"/>
    <n v="-4"/>
    <n v="-4"/>
    <n v="0"/>
    <n v="-644.87557936592896"/>
    <n v="944.27054762041303"/>
    <n v="-391.40531521804598"/>
    <n v="631.50968706379695"/>
    <n v="402.57487589678595"/>
  </r>
  <r>
    <x v="17"/>
    <x v="13"/>
    <n v="-1"/>
    <n v="0"/>
    <n v="0"/>
    <n v="2"/>
    <n v="2"/>
    <n v="-1"/>
    <n v="0"/>
    <n v="718.13212208788502"/>
    <n v="-562.655509470693"/>
    <n v="573.15739632784403"/>
    <n v="-939.03687559345201"/>
    <n v="403.33683674273226"/>
  </r>
  <r>
    <x v="4"/>
    <x v="207"/>
    <n v="0"/>
    <n v="1"/>
    <n v="0"/>
    <n v="0"/>
    <n v="0"/>
    <n v="1"/>
    <n v="0"/>
    <n v="-21.5825195891885"/>
    <n v="427.02795262479998"/>
    <n v="-421.106982808265"/>
    <n v="361.48947867573798"/>
    <n v="404.86428377675287"/>
  </r>
  <r>
    <x v="1"/>
    <x v="208"/>
    <n v="0"/>
    <n v="-4"/>
    <n v="0"/>
    <n v="-1"/>
    <n v="5"/>
    <n v="1"/>
    <n v="0"/>
    <n v="-790.90207500793895"/>
    <n v="20.749574943705898"/>
    <n v="-419.56696236075601"/>
    <n v="-141.34253521538199"/>
    <n v="405.1710972669718"/>
  </r>
  <r>
    <x v="8"/>
    <x v="198"/>
    <n v="0"/>
    <n v="2"/>
    <n v="3"/>
    <n v="0"/>
    <n v="-1"/>
    <n v="0"/>
    <n v="0"/>
    <n v="856.03599488714303"/>
    <n v="-722.59129465318995"/>
    <n v="450.785607643893"/>
    <n v="-747.70256757973596"/>
    <n v="406.02764978360227"/>
  </r>
  <r>
    <x v="4"/>
    <x v="114"/>
    <n v="3"/>
    <n v="-2"/>
    <n v="-3"/>
    <n v="0"/>
    <n v="0"/>
    <n v="1"/>
    <n v="3"/>
    <n v="-21.5825195891885"/>
    <n v="427.02795262479998"/>
    <n v="-427.769261113261"/>
    <n v="423.27536217894902"/>
    <n v="406.20407546576632"/>
  </r>
  <r>
    <x v="4"/>
    <x v="209"/>
    <n v="0"/>
    <n v="3"/>
    <n v="3"/>
    <n v="-3"/>
    <n v="-3"/>
    <n v="1"/>
    <n v="0"/>
    <n v="-21.5825195891885"/>
    <n v="427.02795262479998"/>
    <n v="-406.98054845319598"/>
    <n v="557.38851916389206"/>
    <n v="406.8482738818679"/>
  </r>
  <r>
    <x v="3"/>
    <x v="210"/>
    <n v="4"/>
    <n v="0"/>
    <n v="-4"/>
    <n v="5"/>
    <n v="-1"/>
    <n v="-4"/>
    <n v="0"/>
    <n v="112.155719642069"/>
    <n v="-546.23076697495503"/>
    <n v="439.38989424596502"/>
    <n v="-788.78246608351299"/>
    <n v="407.3248479643018"/>
  </r>
  <r>
    <x v="18"/>
    <x v="14"/>
    <n v="-1"/>
    <n v="2"/>
    <n v="0"/>
    <n v="0"/>
    <n v="0"/>
    <n v="-1"/>
    <n v="2"/>
    <n v="-332.799999999985"/>
    <n v="690"/>
    <n v="-21.5825195891885"/>
    <n v="427.02795262479998"/>
    <n v="407.44400574060353"/>
  </r>
  <r>
    <x v="4"/>
    <x v="206"/>
    <n v="0"/>
    <n v="1"/>
    <n v="0"/>
    <n v="0"/>
    <n v="0"/>
    <n v="1"/>
    <n v="0"/>
    <n v="-21.5825195891885"/>
    <n v="427.02795262479998"/>
    <n v="-332.799999999985"/>
    <n v="690"/>
    <n v="407.44400574060353"/>
  </r>
  <r>
    <x v="19"/>
    <x v="211"/>
    <n v="0"/>
    <n v="0"/>
    <n v="-2"/>
    <n v="0"/>
    <n v="0"/>
    <n v="2"/>
    <n v="0"/>
    <n v="-644.87557936592896"/>
    <n v="944.27054762041303"/>
    <n v="-379.69862901300701"/>
    <n v="634.42867440724797"/>
    <n v="407.82447375644233"/>
  </r>
  <r>
    <x v="18"/>
    <x v="212"/>
    <n v="-1"/>
    <n v="2"/>
    <n v="0"/>
    <n v="0"/>
    <n v="0"/>
    <n v="-1"/>
    <n v="2"/>
    <n v="-332.799999999985"/>
    <n v="690"/>
    <n v="-723.51467712565204"/>
    <n v="810.86294042601605"/>
    <n v="408.98142902806353"/>
  </r>
  <r>
    <x v="18"/>
    <x v="212"/>
    <n v="-2"/>
    <n v="2"/>
    <n v="0"/>
    <n v="0"/>
    <n v="0"/>
    <n v="-2"/>
    <n v="2"/>
    <n v="-332.799999999985"/>
    <n v="690"/>
    <n v="-723.51467712565204"/>
    <n v="810.86294042601605"/>
    <n v="408.98142902806353"/>
  </r>
  <r>
    <x v="18"/>
    <x v="15"/>
    <n v="-1"/>
    <n v="2"/>
    <n v="0"/>
    <n v="0"/>
    <n v="0"/>
    <n v="-2"/>
    <n v="2"/>
    <n v="-332.799999999985"/>
    <n v="690"/>
    <n v="23.717153034565602"/>
    <n v="481.715285379156"/>
    <n v="412.90071779127197"/>
  </r>
  <r>
    <x v="14"/>
    <x v="4"/>
    <n v="-2"/>
    <n v="-1"/>
    <n v="0"/>
    <n v="0"/>
    <n v="0"/>
    <n v="0"/>
    <n v="0"/>
    <n v="270.24"/>
    <n v="700.60000000000105"/>
    <n v="0.4"/>
    <n v="387.75"/>
    <n v="413.14494805092397"/>
  </r>
  <r>
    <x v="4"/>
    <x v="211"/>
    <n v="0"/>
    <n v="1"/>
    <n v="0"/>
    <n v="0"/>
    <n v="0"/>
    <n v="1"/>
    <n v="0"/>
    <n v="-21.5825195891885"/>
    <n v="427.02795262479998"/>
    <n v="-379.69862901300701"/>
    <n v="634.42867440724797"/>
    <n v="413.83838297665517"/>
  </r>
  <r>
    <x v="1"/>
    <x v="213"/>
    <n v="0"/>
    <n v="2"/>
    <n v="0"/>
    <n v="-1"/>
    <n v="0"/>
    <n v="1"/>
    <n v="0"/>
    <n v="-790.90207500793895"/>
    <n v="20.749574943705898"/>
    <n v="-765.55022056776397"/>
    <n v="-394.47436343740799"/>
    <n v="415.99715807716632"/>
  </r>
  <r>
    <x v="8"/>
    <x v="91"/>
    <n v="2"/>
    <n v="2"/>
    <n v="3"/>
    <n v="0"/>
    <n v="-2"/>
    <n v="2"/>
    <n v="0"/>
    <n v="856.03599488714303"/>
    <n v="-722.59129465318995"/>
    <n v="439.27045090352198"/>
    <n v="-742.86822703616895"/>
    <n v="417.25852015126964"/>
  </r>
  <r>
    <x v="8"/>
    <x v="91"/>
    <n v="2"/>
    <n v="2"/>
    <n v="3"/>
    <n v="0"/>
    <n v="-2"/>
    <n v="2"/>
    <n v="0"/>
    <n v="856.03599488714303"/>
    <n v="-722.59129465318995"/>
    <n v="439.27045090352198"/>
    <n v="-742.86822703616895"/>
    <n v="417.25852015126964"/>
  </r>
  <r>
    <x v="19"/>
    <x v="214"/>
    <n v="0"/>
    <n v="1"/>
    <n v="-2"/>
    <n v="0"/>
    <n v="0"/>
    <n v="2"/>
    <n v="0"/>
    <n v="-644.87557936592896"/>
    <n v="944.27054762041303"/>
    <n v="-603.779731837947"/>
    <n v="528.73892082462203"/>
    <n v="417.55885998455318"/>
  </r>
  <r>
    <x v="29"/>
    <x v="106"/>
    <n v="0"/>
    <n v="2"/>
    <n v="0"/>
    <n v="-2"/>
    <n v="0"/>
    <n v="0"/>
    <n v="0"/>
    <n v="573.15739632784403"/>
    <n v="-939.03687559345201"/>
    <n v="990.86216144071102"/>
    <n v="-947.89250833939195"/>
    <n v="417.7986273664938"/>
  </r>
  <r>
    <x v="1"/>
    <x v="183"/>
    <n v="0"/>
    <n v="2"/>
    <n v="0"/>
    <n v="-1"/>
    <n v="0"/>
    <n v="-1"/>
    <n v="0"/>
    <n v="-790.90207500793895"/>
    <n v="20.749574943705898"/>
    <n v="-670.76239748316902"/>
    <n v="-379.912509485665"/>
    <n v="418.28656207801373"/>
  </r>
  <r>
    <x v="3"/>
    <x v="215"/>
    <n v="-1"/>
    <n v="0"/>
    <n v="0"/>
    <n v="0"/>
    <n v="-1"/>
    <n v="2"/>
    <n v="0"/>
    <n v="112.155719642069"/>
    <n v="-546.23076697495503"/>
    <n v="-139.904208264646"/>
    <n v="-880.222979083724"/>
    <n v="418.43160134679988"/>
  </r>
  <r>
    <x v="42"/>
    <x v="79"/>
    <n v="0"/>
    <n v="4"/>
    <n v="-3"/>
    <n v="-2"/>
    <n v="0"/>
    <n v="0"/>
    <n v="3"/>
    <n v="511.49587510481302"/>
    <n v="307.10033471995803"/>
    <n v="152.36169613160601"/>
    <n v="523.36834026326096"/>
    <n v="419.22453259373737"/>
  </r>
  <r>
    <x v="29"/>
    <x v="84"/>
    <n v="0"/>
    <n v="2"/>
    <n v="0"/>
    <n v="-2"/>
    <n v="0"/>
    <n v="0"/>
    <n v="0"/>
    <n v="573.15739632784403"/>
    <n v="-939.03687559345201"/>
    <n v="330.62624186938001"/>
    <n v="-594.40353447522602"/>
    <n v="421.41843895737031"/>
  </r>
  <r>
    <x v="8"/>
    <x v="216"/>
    <n v="2"/>
    <n v="3"/>
    <n v="4"/>
    <n v="0"/>
    <n v="0"/>
    <n v="-1"/>
    <n v="-1"/>
    <n v="856.03599488714303"/>
    <n v="-722.59129465318995"/>
    <n v="508.88808680834399"/>
    <n v="-963.00926121689201"/>
    <n v="422.27061078189143"/>
  </r>
  <r>
    <x v="1"/>
    <x v="217"/>
    <n v="0"/>
    <n v="2"/>
    <n v="0"/>
    <n v="-2"/>
    <n v="-1"/>
    <n v="-1"/>
    <n v="2"/>
    <n v="-790.90207500793895"/>
    <n v="20.749574943705898"/>
    <n v="-712.20896002409404"/>
    <n v="435.94661170429998"/>
    <n v="422.58867197386957"/>
  </r>
  <r>
    <x v="4"/>
    <x v="0"/>
    <n v="0"/>
    <n v="1"/>
    <n v="0"/>
    <n v="0"/>
    <n v="0"/>
    <n v="1"/>
    <n v="0"/>
    <n v="-21.5825195891885"/>
    <n v="427.02795262479998"/>
    <n v="-391.40531521804598"/>
    <n v="631.50968706379695"/>
    <n v="422.5892567090699"/>
  </r>
  <r>
    <x v="15"/>
    <x v="218"/>
    <n v="0"/>
    <n v="2"/>
    <n v="2"/>
    <n v="-1"/>
    <n v="0"/>
    <n v="0"/>
    <n v="-1"/>
    <n v="-725.95384242315504"/>
    <n v="-744.09917160976795"/>
    <n v="-371.921713898728"/>
    <n v="-512.64231968300498"/>
    <n v="422.97874926689155"/>
  </r>
  <r>
    <x v="4"/>
    <x v="83"/>
    <n v="0"/>
    <n v="1"/>
    <n v="0"/>
    <n v="0"/>
    <n v="0"/>
    <n v="1"/>
    <n v="0"/>
    <n v="-21.5825195891885"/>
    <n v="427.02795262479998"/>
    <n v="392.33194805959801"/>
    <n v="515.518812983403"/>
    <n v="423.26802252944191"/>
  </r>
  <r>
    <x v="39"/>
    <x v="219"/>
    <n v="2"/>
    <n v="2"/>
    <n v="-2"/>
    <n v="2"/>
    <n v="-2"/>
    <n v="-2"/>
    <n v="-2"/>
    <n v="-568.83383693742405"/>
    <n v="-345.54726723189799"/>
    <n v="-989.34232949758996"/>
    <n v="-398.308892568781"/>
    <n v="423.80559390292706"/>
  </r>
  <r>
    <x v="4"/>
    <x v="220"/>
    <n v="0"/>
    <n v="1"/>
    <n v="0"/>
    <n v="0"/>
    <n v="0"/>
    <n v="-1"/>
    <n v="-1"/>
    <n v="-21.5825195891885"/>
    <n v="427.02795262479998"/>
    <n v="47.005060828083799"/>
    <n v="7.5849248036228003"/>
    <n v="425.01377598295869"/>
  </r>
  <r>
    <x v="3"/>
    <x v="221"/>
    <n v="-1"/>
    <n v="0"/>
    <n v="0"/>
    <n v="0"/>
    <n v="-1"/>
    <n v="2"/>
    <n v="0"/>
    <n v="112.155719642069"/>
    <n v="-546.23076697495503"/>
    <n v="398.21788457706799"/>
    <n v="-862.72855226570596"/>
    <n v="426.61740506131349"/>
  </r>
  <r>
    <x v="5"/>
    <x v="137"/>
    <n v="0"/>
    <n v="0"/>
    <n v="1"/>
    <n v="0"/>
    <n v="0"/>
    <n v="-2"/>
    <n v="3"/>
    <n v="710.40077383844005"/>
    <n v="296.60190791001003"/>
    <n v="583.65651445706499"/>
    <n v="703.99369913652504"/>
    <n v="426.65229267505606"/>
  </r>
  <r>
    <x v="44"/>
    <x v="41"/>
    <n v="-2"/>
    <n v="0"/>
    <n v="0"/>
    <n v="0"/>
    <n v="-2"/>
    <n v="2"/>
    <n v="0"/>
    <n v="-733.56202740104095"/>
    <n v="-126.406980416252"/>
    <n v="-797.79627207281999"/>
    <n v="-548.35398863981902"/>
    <n v="426.80828944313265"/>
  </r>
  <r>
    <x v="4"/>
    <x v="154"/>
    <n v="-4"/>
    <n v="4"/>
    <n v="0"/>
    <n v="0"/>
    <n v="0"/>
    <n v="1"/>
    <n v="-4"/>
    <n v="-21.5825195891885"/>
    <n v="427.02795262479998"/>
    <n v="-167.05975876333201"/>
    <n v="24.2427441447708"/>
    <n v="428.25173821950978"/>
  </r>
  <r>
    <x v="1"/>
    <x v="222"/>
    <n v="0"/>
    <n v="2"/>
    <n v="-1"/>
    <n v="-1"/>
    <n v="0"/>
    <n v="-1"/>
    <n v="-1"/>
    <n v="-790.90207500793895"/>
    <n v="20.749574943705898"/>
    <n v="-568.83383693742405"/>
    <n v="-345.54726723189799"/>
    <n v="428.35461821668525"/>
  </r>
  <r>
    <x v="15"/>
    <x v="222"/>
    <n v="0"/>
    <n v="2"/>
    <n v="2"/>
    <n v="-1"/>
    <n v="0"/>
    <n v="0"/>
    <n v="-1"/>
    <n v="-725.95384242315504"/>
    <n v="-744.09917160976795"/>
    <n v="-568.83383693742405"/>
    <n v="-345.54726723189799"/>
    <n v="428.40438443958874"/>
  </r>
  <r>
    <x v="4"/>
    <x v="36"/>
    <n v="4"/>
    <n v="4"/>
    <n v="-4"/>
    <n v="0"/>
    <n v="0"/>
    <n v="1"/>
    <n v="0"/>
    <n v="-21.5825195891885"/>
    <n v="427.02795262479998"/>
    <n v="-256.672703620552"/>
    <n v="785.64127098153301"/>
    <n v="428.80171027029257"/>
  </r>
  <r>
    <x v="13"/>
    <x v="223"/>
    <n v="-2"/>
    <n v="2"/>
    <n v="0"/>
    <n v="0"/>
    <n v="-2"/>
    <n v="0"/>
    <n v="2"/>
    <n v="83.598309227260799"/>
    <n v="-196.158903396401"/>
    <n v="21.304132676519899"/>
    <n v="-621.85390101048199"/>
    <n v="430.22877103441988"/>
  </r>
  <r>
    <x v="4"/>
    <x v="224"/>
    <n v="0"/>
    <n v="1"/>
    <n v="0"/>
    <n v="0"/>
    <n v="0"/>
    <n v="1"/>
    <n v="0"/>
    <n v="-21.5825195891885"/>
    <n v="427.02795262479998"/>
    <n v="-439.17661848543997"/>
    <n v="321.49779368491699"/>
    <n v="430.7220053338919"/>
  </r>
  <r>
    <x v="16"/>
    <x v="125"/>
    <n v="0"/>
    <n v="0"/>
    <n v="0"/>
    <n v="0"/>
    <n v="-2"/>
    <n v="2"/>
    <n v="-2"/>
    <n v="710.85000000000105"/>
    <n v="-100"/>
    <n v="986.86970087438397"/>
    <n v="-433.67964176872499"/>
    <n v="433.04616220639627"/>
  </r>
  <r>
    <x v="39"/>
    <x v="108"/>
    <n v="0"/>
    <n v="2"/>
    <n v="-2"/>
    <n v="0"/>
    <n v="0"/>
    <n v="0"/>
    <n v="-2"/>
    <n v="-568.83383693742405"/>
    <n v="-345.54726723189799"/>
    <n v="-461.11987131373598"/>
    <n v="-765.24545145698005"/>
    <n v="433.29997026564865"/>
  </r>
  <r>
    <x v="14"/>
    <x v="45"/>
    <n v="-2"/>
    <n v="-1"/>
    <n v="0"/>
    <n v="0"/>
    <n v="-3"/>
    <n v="0"/>
    <n v="3"/>
    <n v="270.24"/>
    <n v="700.60000000000105"/>
    <n v="18.576840208358998"/>
    <n v="346.89670307404401"/>
    <n v="434.09718756587768"/>
  </r>
  <r>
    <x v="19"/>
    <x v="225"/>
    <n v="0"/>
    <n v="-1"/>
    <n v="-1"/>
    <n v="-1"/>
    <n v="2"/>
    <n v="2"/>
    <n v="0"/>
    <n v="-644.87557936592896"/>
    <n v="944.27054762041303"/>
    <n v="-890.77411156364496"/>
    <n v="586.29904856389101"/>
    <n v="434.29216234438854"/>
  </r>
  <r>
    <x v="15"/>
    <x v="219"/>
    <n v="2"/>
    <n v="2"/>
    <n v="2"/>
    <n v="0"/>
    <n v="-1"/>
    <n v="-1"/>
    <n v="-1"/>
    <n v="-725.95384242315504"/>
    <n v="-744.09917160976795"/>
    <n v="-989.34232949758996"/>
    <n v="-398.308892568781"/>
    <n v="434.67736564330488"/>
  </r>
  <r>
    <x v="19"/>
    <x v="226"/>
    <n v="0"/>
    <n v="0"/>
    <n v="-2"/>
    <n v="0"/>
    <n v="0"/>
    <n v="3"/>
    <n v="0"/>
    <n v="-644.87557936592896"/>
    <n v="944.27054762041303"/>
    <n v="-869.97314711405397"/>
    <n v="572.41062974749798"/>
    <n v="434.68231333535169"/>
  </r>
  <r>
    <x v="1"/>
    <x v="227"/>
    <n v="0"/>
    <n v="-2"/>
    <n v="0"/>
    <n v="2"/>
    <n v="-3"/>
    <n v="-1"/>
    <n v="0"/>
    <n v="-790.90207500793895"/>
    <n v="20.749574943705898"/>
    <n v="-438.52917819195397"/>
    <n v="-237.894949738718"/>
    <n v="437.10828013054817"/>
  </r>
  <r>
    <x v="7"/>
    <x v="174"/>
    <n v="0"/>
    <n v="0"/>
    <n v="0"/>
    <n v="2"/>
    <n v="-2"/>
    <n v="0"/>
    <n v="-2"/>
    <n v="465.97823902889098"/>
    <n v="744.92413188994794"/>
    <n v="822.37207979324296"/>
    <n v="491.41918149783999"/>
    <n v="437.35721053627481"/>
  </r>
  <r>
    <x v="17"/>
    <x v="221"/>
    <n v="-2"/>
    <n v="0"/>
    <n v="0"/>
    <n v="2"/>
    <n v="2"/>
    <n v="-2"/>
    <n v="0"/>
    <n v="718.13212208788502"/>
    <n v="-562.655509470693"/>
    <n v="398.21788457706799"/>
    <n v="-862.72855226570596"/>
    <n v="438.62164831935183"/>
  </r>
  <r>
    <x v="17"/>
    <x v="44"/>
    <n v="-2"/>
    <n v="0"/>
    <n v="0"/>
    <n v="2"/>
    <n v="2"/>
    <n v="-2"/>
    <n v="0"/>
    <n v="718.13212208788502"/>
    <n v="-562.655509470693"/>
    <n v="407.95123495293001"/>
    <n v="-873.95652990786596"/>
    <n v="439.45478501098711"/>
  </r>
  <r>
    <x v="3"/>
    <x v="44"/>
    <n v="-1"/>
    <n v="0"/>
    <n v="0"/>
    <n v="0"/>
    <n v="-1"/>
    <n v="2"/>
    <n v="0"/>
    <n v="112.155719642069"/>
    <n v="-546.23076697495503"/>
    <n v="407.95123495293001"/>
    <n v="-873.95652990786596"/>
    <n v="441.47385264359241"/>
  </r>
  <r>
    <x v="4"/>
    <x v="228"/>
    <n v="0"/>
    <n v="1"/>
    <n v="0"/>
    <n v="0"/>
    <n v="0"/>
    <n v="1"/>
    <n v="0"/>
    <n v="-21.5825195891885"/>
    <n v="427.02795262479998"/>
    <n v="-88.116328488290705"/>
    <n v="863.55419630609401"/>
    <n v="441.56755898630365"/>
  </r>
  <r>
    <x v="39"/>
    <x v="1"/>
    <n v="0"/>
    <n v="2"/>
    <n v="-2"/>
    <n v="0"/>
    <n v="0"/>
    <n v="0"/>
    <n v="-2"/>
    <n v="-568.83383693742405"/>
    <n v="-345.54726723189799"/>
    <n v="-784.21125914012703"/>
    <n v="42.738986401116897"/>
    <n v="444.01987427934273"/>
  </r>
  <r>
    <x v="4"/>
    <x v="229"/>
    <n v="0"/>
    <n v="1"/>
    <n v="0"/>
    <n v="0"/>
    <n v="0"/>
    <n v="1"/>
    <n v="0"/>
    <n v="-21.5825195891885"/>
    <n v="427.02795262479998"/>
    <n v="-392.08686643588999"/>
    <n v="182.17624407102301"/>
    <n v="444.10114862945875"/>
  </r>
  <r>
    <x v="1"/>
    <x v="230"/>
    <n v="0"/>
    <n v="2"/>
    <n v="0"/>
    <n v="-1"/>
    <n v="0"/>
    <n v="-1"/>
    <n v="0"/>
    <n v="-790.90207500793895"/>
    <n v="20.749574943705898"/>
    <n v="-349.37413954297801"/>
    <n v="-55.089808989210603"/>
    <n v="447.99389499330795"/>
  </r>
  <r>
    <x v="3"/>
    <x v="184"/>
    <n v="-1"/>
    <n v="-1"/>
    <n v="0"/>
    <n v="-1"/>
    <n v="-1"/>
    <n v="3"/>
    <n v="0"/>
    <n v="112.155719642069"/>
    <n v="-546.23076697495503"/>
    <n v="-331.36082349860999"/>
    <n v="-630.32787884628397"/>
    <n v="451.41914920011601"/>
  </r>
  <r>
    <x v="17"/>
    <x v="216"/>
    <n v="-1"/>
    <n v="0"/>
    <n v="0"/>
    <n v="2"/>
    <n v="2"/>
    <n v="-1"/>
    <n v="0"/>
    <n v="718.13212208788502"/>
    <n v="-562.655509470693"/>
    <n v="508.88808680834399"/>
    <n v="-963.00926121689201"/>
    <n v="451.73686238486556"/>
  </r>
  <r>
    <x v="16"/>
    <x v="231"/>
    <n v="0"/>
    <n v="2"/>
    <n v="-2"/>
    <n v="0"/>
    <n v="-2"/>
    <n v="2"/>
    <n v="-2"/>
    <n v="710.85000000000105"/>
    <n v="-100"/>
    <n v="791.39878276638001"/>
    <n v="344.87361714458899"/>
    <n v="452.10689182587748"/>
  </r>
  <r>
    <x v="36"/>
    <x v="110"/>
    <n v="0"/>
    <n v="0"/>
    <n v="0"/>
    <n v="2"/>
    <n v="-2"/>
    <n v="-2"/>
    <n v="0"/>
    <n v="965.40359023138706"/>
    <n v="817.21352017338404"/>
    <n v="512.30242092657204"/>
    <n v="818.19852916165803"/>
    <n v="453.10223997250068"/>
  </r>
  <r>
    <x v="13"/>
    <x v="149"/>
    <n v="-2"/>
    <n v="2"/>
    <n v="0"/>
    <n v="-1"/>
    <n v="-2"/>
    <n v="0"/>
    <n v="3"/>
    <n v="83.598309227260799"/>
    <n v="-196.158903396401"/>
    <n v="500.32061388433402"/>
    <n v="-17.2486869534678"/>
    <n v="453.50451458211501"/>
  </r>
  <r>
    <x v="14"/>
    <x v="232"/>
    <n v="2"/>
    <n v="-1"/>
    <n v="0"/>
    <n v="0"/>
    <n v="0"/>
    <n v="0"/>
    <n v="0"/>
    <n v="270.24"/>
    <n v="700.60000000000105"/>
    <n v="670.11807590940396"/>
    <n v="916.740706613817"/>
    <n v="454.5539359069798"/>
  </r>
  <r>
    <x v="17"/>
    <x v="158"/>
    <n v="-2"/>
    <n v="1"/>
    <n v="0"/>
    <n v="2"/>
    <n v="2"/>
    <n v="-2"/>
    <n v="0"/>
    <n v="718.13212208788502"/>
    <n v="-562.655509470693"/>
    <n v="333.44965666858099"/>
    <n v="-807.19045317416396"/>
    <n v="455.82665333779437"/>
  </r>
  <r>
    <x v="1"/>
    <x v="233"/>
    <n v="0"/>
    <n v="2"/>
    <n v="0"/>
    <n v="-1"/>
    <n v="0"/>
    <n v="-1"/>
    <n v="0"/>
    <n v="-790.90207500793895"/>
    <n v="20.749574943705898"/>
    <n v="-755.00743799526902"/>
    <n v="476.20799236512897"/>
    <n v="456.87065452521523"/>
  </r>
  <r>
    <x v="11"/>
    <x v="234"/>
    <n v="-1"/>
    <n v="0"/>
    <n v="-2"/>
    <n v="0"/>
    <n v="0"/>
    <n v="2"/>
    <n v="0"/>
    <n v="811.26227935889403"/>
    <n v="-774.45882730428104"/>
    <n v="827.71547583167205"/>
    <n v="-317.58670851131802"/>
    <n v="457.16828477546773"/>
  </r>
  <r>
    <x v="4"/>
    <x v="235"/>
    <n v="0"/>
    <n v="4"/>
    <n v="-4"/>
    <n v="0"/>
    <n v="4"/>
    <n v="-4"/>
    <n v="0"/>
    <n v="-21.5825195891885"/>
    <n v="427.02795262479998"/>
    <n v="-264.02429224033898"/>
    <n v="37.125115783103404"/>
    <n v="459.13204560718128"/>
  </r>
  <r>
    <x v="1"/>
    <x v="224"/>
    <n v="0"/>
    <n v="1"/>
    <n v="0"/>
    <n v="-1"/>
    <n v="0"/>
    <n v="-1"/>
    <n v="0"/>
    <n v="-790.90207500793895"/>
    <n v="20.749574943705898"/>
    <n v="-439.17661848543997"/>
    <n v="321.49779368491699"/>
    <n v="462.77455401304388"/>
  </r>
  <r>
    <x v="1"/>
    <x v="219"/>
    <n v="0"/>
    <n v="2"/>
    <n v="0"/>
    <n v="-1"/>
    <n v="0"/>
    <n v="-1"/>
    <n v="0"/>
    <n v="-790.90207500793895"/>
    <n v="20.749574943705898"/>
    <n v="-989.34232949758996"/>
    <n v="-398.308892568781"/>
    <n v="463.66856028399371"/>
  </r>
  <r>
    <x v="8"/>
    <x v="59"/>
    <n v="2"/>
    <n v="2"/>
    <n v="3"/>
    <n v="-1"/>
    <n v="0"/>
    <n v="0"/>
    <n v="2"/>
    <n v="856.03599488714303"/>
    <n v="-722.59129465318995"/>
    <n v="749.36978819549097"/>
    <n v="-271.28886209321598"/>
    <n v="463.73652571749841"/>
  </r>
  <r>
    <x v="13"/>
    <x v="8"/>
    <n v="-3"/>
    <n v="3"/>
    <n v="0"/>
    <n v="0"/>
    <n v="-3"/>
    <n v="0"/>
    <n v="3"/>
    <n v="83.598309227260799"/>
    <n v="-196.158903396401"/>
    <n v="-370.85440539596402"/>
    <n v="-102.211449014861"/>
    <n v="464.0618428756988"/>
  </r>
  <r>
    <x v="27"/>
    <x v="236"/>
    <n v="-1"/>
    <n v="0"/>
    <n v="0"/>
    <n v="0"/>
    <n v="0"/>
    <n v="2"/>
    <n v="-1"/>
    <n v="477.780000000016"/>
    <n v="502.280000000001"/>
    <n v="365.10342953943803"/>
    <n v="50.720721494414903"/>
    <n v="465.4049758385089"/>
  </r>
  <r>
    <x v="18"/>
    <x v="34"/>
    <n v="-1"/>
    <n v="2"/>
    <n v="0"/>
    <n v="1"/>
    <n v="0"/>
    <n v="-1"/>
    <n v="2"/>
    <n v="-332.799999999985"/>
    <n v="690"/>
    <n v="82.969130037591"/>
    <n v="479.55911740056501"/>
    <n v="465.99284818699954"/>
  </r>
  <r>
    <x v="8"/>
    <x v="89"/>
    <n v="2"/>
    <n v="2"/>
    <n v="3"/>
    <n v="0"/>
    <n v="0"/>
    <n v="0"/>
    <n v="0"/>
    <n v="856.03599488714303"/>
    <n v="-722.59129465318995"/>
    <n v="885.84004253077705"/>
    <n v="-256.67170354740699"/>
    <n v="466.8718738927459"/>
  </r>
  <r>
    <x v="4"/>
    <x v="237"/>
    <n v="0"/>
    <n v="1"/>
    <n v="0"/>
    <n v="0"/>
    <n v="0"/>
    <n v="1"/>
    <n v="0"/>
    <n v="-21.5825195891885"/>
    <n v="427.02795262479998"/>
    <n v="-140.929595713276"/>
    <n v="-25.033232856197898"/>
    <n v="467.55004010036606"/>
  </r>
  <r>
    <x v="22"/>
    <x v="196"/>
    <n v="2"/>
    <n v="-2"/>
    <n v="0"/>
    <n v="-2"/>
    <n v="0"/>
    <n v="0"/>
    <n v="2"/>
    <n v="436.95158983751702"/>
    <n v="832.61207001606294"/>
    <n v="366.16812950205298"/>
    <n v="370.191716101135"/>
    <n v="467.8064578133455"/>
  </r>
  <r>
    <x v="1"/>
    <x v="66"/>
    <n v="-2"/>
    <n v="2"/>
    <n v="0"/>
    <n v="-1"/>
    <n v="0"/>
    <n v="-1"/>
    <n v="3"/>
    <n v="-790.90207500793895"/>
    <n v="20.749574943705898"/>
    <n v="-950.85781270558903"/>
    <n v="-419.12443643229199"/>
    <n v="468.05446681600097"/>
  </r>
  <r>
    <x v="17"/>
    <x v="238"/>
    <n v="3"/>
    <n v="-3"/>
    <n v="0"/>
    <n v="-3"/>
    <n v="2"/>
    <n v="-1"/>
    <n v="0"/>
    <n v="718.13212208788502"/>
    <n v="-562.655509470693"/>
    <n v="977.79683390392802"/>
    <n v="-172.835181374576"/>
    <n v="468.38621965155312"/>
  </r>
  <r>
    <x v="17"/>
    <x v="106"/>
    <n v="-2"/>
    <n v="2"/>
    <n v="-1"/>
    <n v="2"/>
    <n v="2"/>
    <n v="-1"/>
    <n v="0"/>
    <n v="718.13212208788502"/>
    <n v="-562.655509470693"/>
    <n v="990.86216144071102"/>
    <n v="-947.89250833939195"/>
    <n v="472.0055292713804"/>
  </r>
  <r>
    <x v="3"/>
    <x v="239"/>
    <n v="-1"/>
    <n v="0"/>
    <n v="-3"/>
    <n v="0"/>
    <n v="-1"/>
    <n v="4"/>
    <n v="-3"/>
    <n v="112.155719642069"/>
    <n v="-546.23076697495503"/>
    <n v="-142.624059601325"/>
    <n v="-944.27768370168303"/>
    <n v="472.60351651989146"/>
  </r>
  <r>
    <x v="6"/>
    <x v="99"/>
    <n v="0"/>
    <n v="1"/>
    <n v="-3"/>
    <n v="0"/>
    <n v="2"/>
    <n v="-2"/>
    <n v="3"/>
    <n v="-349.37413954297801"/>
    <n v="-55.089808989210603"/>
    <n v="-791.56451667430804"/>
    <n v="-231.63855288925001"/>
    <n v="476.13211254884874"/>
  </r>
  <r>
    <x v="19"/>
    <x v="153"/>
    <n v="0"/>
    <n v="0"/>
    <n v="-2"/>
    <n v="2"/>
    <n v="-1"/>
    <n v="1"/>
    <n v="2"/>
    <n v="-644.87557936592896"/>
    <n v="944.27054762041303"/>
    <n v="-282.98642315107497"/>
    <n v="632.68377086380804"/>
    <n v="477.54589395729221"/>
  </r>
  <r>
    <x v="4"/>
    <x v="164"/>
    <n v="2"/>
    <n v="1"/>
    <n v="-1"/>
    <n v="0"/>
    <n v="0"/>
    <n v="1"/>
    <n v="-1"/>
    <n v="-21.5825195891885"/>
    <n v="427.02795262479998"/>
    <n v="306.18728696349598"/>
    <n v="77.765450661154503"/>
    <n v="478.97530350268551"/>
  </r>
  <r>
    <x v="8"/>
    <x v="194"/>
    <n v="2"/>
    <n v="2"/>
    <n v="3"/>
    <n v="0"/>
    <n v="0"/>
    <n v="0"/>
    <n v="0"/>
    <n v="856.03599488714303"/>
    <n v="-722.59129465318995"/>
    <n v="386.49904166753998"/>
    <n v="-817.98419514298598"/>
    <n v="479.12916411193737"/>
  </r>
  <r>
    <x v="8"/>
    <x v="240"/>
    <n v="2"/>
    <n v="2"/>
    <n v="3"/>
    <n v="0"/>
    <n v="0"/>
    <n v="0"/>
    <n v="0"/>
    <n v="856.03599488714303"/>
    <n v="-722.59129465318995"/>
    <n v="762.99364909825499"/>
    <n v="-252.369256635883"/>
    <n v="479.33875614960311"/>
  </r>
  <r>
    <x v="19"/>
    <x v="233"/>
    <n v="0"/>
    <n v="0"/>
    <n v="-2"/>
    <n v="0"/>
    <n v="0"/>
    <n v="2"/>
    <n v="0"/>
    <n v="-644.87557936592896"/>
    <n v="944.27054762041303"/>
    <n v="-755.00743799526902"/>
    <n v="476.20799236512897"/>
    <n v="480.84465466225032"/>
  </r>
  <r>
    <x v="14"/>
    <x v="241"/>
    <n v="2"/>
    <n v="-1"/>
    <n v="0"/>
    <n v="0"/>
    <n v="1"/>
    <n v="0"/>
    <n v="0"/>
    <n v="270.24"/>
    <n v="700.60000000000105"/>
    <n v="20.421790670080799"/>
    <n v="288.42222201339399"/>
    <n v="481.97474869414486"/>
  </r>
  <r>
    <x v="14"/>
    <x v="242"/>
    <n v="2"/>
    <n v="-1"/>
    <n v="0"/>
    <n v="0"/>
    <n v="0"/>
    <n v="0"/>
    <n v="0"/>
    <n v="270.24"/>
    <n v="700.60000000000105"/>
    <n v="-132.01288005274299"/>
    <n v="968.662836171452"/>
    <n v="483.38914307937097"/>
  </r>
  <r>
    <x v="16"/>
    <x v="243"/>
    <n v="0"/>
    <n v="0"/>
    <n v="0"/>
    <n v="0"/>
    <n v="-1"/>
    <n v="2"/>
    <n v="-1"/>
    <n v="710.85000000000105"/>
    <n v="-100"/>
    <n v="853.55680780970704"/>
    <n v="-561.93455813643004"/>
    <n v="483.47571706957035"/>
  </r>
  <r>
    <x v="39"/>
    <x v="17"/>
    <n v="0"/>
    <n v="2"/>
    <n v="-2"/>
    <n v="0"/>
    <n v="0"/>
    <n v="0"/>
    <n v="-2"/>
    <n v="-568.83383693742405"/>
    <n v="-345.54726723189799"/>
    <n v="-775.22718666590504"/>
    <n v="92.706225790690297"/>
    <n v="484.42165409758769"/>
  </r>
  <r>
    <x v="45"/>
    <x v="244"/>
    <n v="3"/>
    <n v="-3"/>
    <n v="-3"/>
    <n v="0"/>
    <n v="0"/>
    <n v="0"/>
    <n v="3"/>
    <n v="-427.769261113261"/>
    <n v="423.27536217894902"/>
    <n v="-522.56243927373998"/>
    <n v="898.80092690850404"/>
    <n v="484.88174778715529"/>
  </r>
  <r>
    <x v="3"/>
    <x v="218"/>
    <n v="-1"/>
    <n v="2"/>
    <n v="0"/>
    <n v="-2"/>
    <n v="-1"/>
    <n v="-1"/>
    <n v="2"/>
    <n v="112.155719642069"/>
    <n v="-546.23076697495503"/>
    <n v="-371.921713898728"/>
    <n v="-512.64231968300498"/>
    <n v="485.24132702700507"/>
  </r>
  <r>
    <x v="27"/>
    <x v="245"/>
    <n v="-1"/>
    <n v="2"/>
    <n v="-1"/>
    <n v="0"/>
    <n v="2"/>
    <n v="2"/>
    <n v="-1"/>
    <n v="477.780000000016"/>
    <n v="502.280000000001"/>
    <n v="828.68619723163397"/>
    <n v="166.56223096316401"/>
    <n v="485.63523317673958"/>
  </r>
  <r>
    <x v="3"/>
    <x v="35"/>
    <n v="-1"/>
    <n v="0"/>
    <n v="0"/>
    <n v="0"/>
    <n v="-1"/>
    <n v="2"/>
    <n v="0"/>
    <n v="112.155719642069"/>
    <n v="-546.23076697495503"/>
    <n v="598.20337894332499"/>
    <n v="-545.69537773743104"/>
    <n v="486.04795417105242"/>
  </r>
  <r>
    <x v="3"/>
    <x v="246"/>
    <n v="0"/>
    <n v="0"/>
    <n v="1"/>
    <n v="-1"/>
    <n v="-1"/>
    <n v="2"/>
    <n v="0"/>
    <n v="112.155719642069"/>
    <n v="-546.23076697495503"/>
    <n v="-211.27"/>
    <n v="-909.900000000001"/>
    <n v="486.68214182874578"/>
  </r>
  <r>
    <x v="13"/>
    <x v="241"/>
    <n v="-2"/>
    <n v="2"/>
    <n v="0"/>
    <n v="0"/>
    <n v="-2"/>
    <n v="0"/>
    <n v="2"/>
    <n v="83.598309227260799"/>
    <n v="-196.158903396401"/>
    <n v="20.421790670080799"/>
    <n v="288.42222201339399"/>
    <n v="488.68204346019218"/>
  </r>
  <r>
    <x v="5"/>
    <x v="247"/>
    <n v="0"/>
    <n v="2"/>
    <n v="-2"/>
    <n v="0"/>
    <n v="0"/>
    <n v="-2"/>
    <n v="0"/>
    <n v="710.40077383844005"/>
    <n v="296.60190791001003"/>
    <n v="940.17071942258099"/>
    <n v="-135.86617453675501"/>
    <n v="489.71713287256051"/>
  </r>
  <r>
    <x v="18"/>
    <x v="45"/>
    <n v="-1"/>
    <n v="2"/>
    <n v="0"/>
    <n v="0"/>
    <n v="0"/>
    <n v="-1"/>
    <n v="2"/>
    <n v="-332.799999999985"/>
    <n v="690"/>
    <n v="18.576840208358998"/>
    <n v="346.89670307404401"/>
    <n v="491.10646116321948"/>
  </r>
  <r>
    <x v="33"/>
    <x v="91"/>
    <n v="-2"/>
    <n v="0"/>
    <n v="0"/>
    <n v="-2"/>
    <n v="-2"/>
    <n v="2"/>
    <n v="0"/>
    <n v="-38.433241157740497"/>
    <n v="-861.75915644031898"/>
    <n v="439.27045090352198"/>
    <n v="-742.86822703616895"/>
    <n v="492.27621362761784"/>
  </r>
  <r>
    <x v="46"/>
    <x v="248"/>
    <n v="0"/>
    <n v="-2"/>
    <n v="3"/>
    <n v="-3"/>
    <n v="2"/>
    <n v="2"/>
    <n v="0"/>
    <n v="548.20074155033797"/>
    <n v="649.99917052163801"/>
    <n v="982.80604505761505"/>
    <n v="883.418585202847"/>
    <n v="493.32179455885654"/>
  </r>
  <r>
    <x v="4"/>
    <x v="249"/>
    <n v="0"/>
    <n v="1"/>
    <n v="0"/>
    <n v="0"/>
    <n v="0"/>
    <n v="1"/>
    <n v="0"/>
    <n v="-21.5825195891885"/>
    <n v="427.02795262479998"/>
    <n v="-521.36848239234098"/>
    <n v="464.47859102927299"/>
    <n v="501.18714960778539"/>
  </r>
  <r>
    <x v="1"/>
    <x v="207"/>
    <n v="0"/>
    <n v="1"/>
    <n v="0"/>
    <n v="-1"/>
    <n v="0"/>
    <n v="-1"/>
    <n v="0"/>
    <n v="-790.90207500793895"/>
    <n v="20.749574943705898"/>
    <n v="-421.106982808265"/>
    <n v="361.48947867573798"/>
    <n v="502.84400385236756"/>
  </r>
  <r>
    <x v="4"/>
    <x v="118"/>
    <n v="0"/>
    <n v="1"/>
    <n v="0"/>
    <n v="0"/>
    <n v="0"/>
    <n v="1"/>
    <n v="0"/>
    <n v="-21.5825195891885"/>
    <n v="427.02795262479998"/>
    <n v="477.780000000016"/>
    <n v="502.280000000001"/>
    <n v="505.00078871684764"/>
  </r>
  <r>
    <x v="13"/>
    <x v="208"/>
    <n v="-1"/>
    <n v="-2"/>
    <n v="0"/>
    <n v="0"/>
    <n v="2"/>
    <n v="3"/>
    <n v="0"/>
    <n v="83.598309227260799"/>
    <n v="-196.158903396401"/>
    <n v="-419.56696236075601"/>
    <n v="-141.34253521538199"/>
    <n v="506.14239572752626"/>
  </r>
  <r>
    <x v="5"/>
    <x v="250"/>
    <n v="0"/>
    <n v="2"/>
    <n v="-2"/>
    <n v="0"/>
    <n v="0"/>
    <n v="-2"/>
    <n v="1"/>
    <n v="710.40077383844005"/>
    <n v="296.60190791001003"/>
    <n v="649.485526499868"/>
    <n v="-206.70818749969499"/>
    <n v="506.9829578000091"/>
  </r>
  <r>
    <x v="18"/>
    <x v="24"/>
    <n v="-1"/>
    <n v="2"/>
    <n v="0"/>
    <n v="0"/>
    <n v="0"/>
    <n v="-1"/>
    <n v="2"/>
    <n v="-332.799999999985"/>
    <n v="690"/>
    <n v="175.18027348906799"/>
    <n v="723.91428516224698"/>
    <n v="509.11112440417099"/>
  </r>
  <r>
    <x v="4"/>
    <x v="177"/>
    <n v="0"/>
    <n v="1"/>
    <n v="0"/>
    <n v="0"/>
    <n v="0"/>
    <n v="1"/>
    <n v="0"/>
    <n v="-21.5825195891885"/>
    <n v="427.02795262479998"/>
    <n v="-486.86339479372702"/>
    <n v="218.66021101519701"/>
    <n v="509.80722687559813"/>
  </r>
  <r>
    <x v="19"/>
    <x v="128"/>
    <n v="0"/>
    <n v="0"/>
    <n v="-1"/>
    <n v="0"/>
    <n v="0"/>
    <n v="2"/>
    <n v="0"/>
    <n v="-644.87557936592896"/>
    <n v="944.27054762041303"/>
    <n v="-268.71698451596097"/>
    <n v="595.46669253120899"/>
    <n v="512.99066054324305"/>
  </r>
  <r>
    <x v="39"/>
    <x v="75"/>
    <n v="0"/>
    <n v="2"/>
    <n v="-1"/>
    <n v="0"/>
    <n v="0"/>
    <n v="-2"/>
    <n v="-3"/>
    <n v="-568.83383693742405"/>
    <n v="-345.54726723189799"/>
    <n v="-560.89130407178197"/>
    <n v="-858.58401335657197"/>
    <n v="513.09822325020286"/>
  </r>
  <r>
    <x v="19"/>
    <x v="242"/>
    <n v="0"/>
    <n v="0"/>
    <n v="-1"/>
    <n v="0"/>
    <n v="0"/>
    <n v="2"/>
    <n v="0"/>
    <n v="-644.87557936592896"/>
    <n v="944.27054762041303"/>
    <n v="-132.01288005274299"/>
    <n v="968.662836171452"/>
    <n v="513.44243308044247"/>
  </r>
  <r>
    <x v="3"/>
    <x v="251"/>
    <n v="-1"/>
    <n v="0"/>
    <n v="0"/>
    <n v="0"/>
    <n v="-1"/>
    <n v="2"/>
    <n v="0"/>
    <n v="112.155719642069"/>
    <n v="-546.23076697495503"/>
    <n v="-403.598161892988"/>
    <n v="-524.97537240040003"/>
    <n v="516.19168737688676"/>
  </r>
  <r>
    <x v="4"/>
    <x v="64"/>
    <n v="0"/>
    <n v="1"/>
    <n v="0"/>
    <n v="0"/>
    <n v="0"/>
    <n v="1"/>
    <n v="0"/>
    <n v="-21.5825195891885"/>
    <n v="427.02795262479998"/>
    <n v="253.64358898560599"/>
    <n v="864.10803039336804"/>
    <n v="516.51563889528268"/>
  </r>
  <r>
    <x v="15"/>
    <x v="99"/>
    <n v="0"/>
    <n v="1"/>
    <n v="1"/>
    <n v="-1"/>
    <n v="0"/>
    <n v="0"/>
    <n v="-1"/>
    <n v="-725.95384242315504"/>
    <n v="-744.09917160976795"/>
    <n v="-791.56451667430804"/>
    <n v="-231.63855288925001"/>
    <n v="516.64363570560602"/>
  </r>
  <r>
    <x v="5"/>
    <x v="124"/>
    <n v="4"/>
    <n v="-3"/>
    <n v="3"/>
    <n v="0"/>
    <n v="0"/>
    <n v="-2"/>
    <n v="-4"/>
    <n v="710.40077383844005"/>
    <n v="296.60190791001003"/>
    <n v="253.591700109431"/>
    <n v="541.51258072576104"/>
    <n v="518.32013997163858"/>
  </r>
  <r>
    <x v="3"/>
    <x v="252"/>
    <n v="-1"/>
    <n v="0"/>
    <n v="0"/>
    <n v="0"/>
    <n v="-1"/>
    <n v="1"/>
    <n v="0"/>
    <n v="112.155719642069"/>
    <n v="-546.23076697495503"/>
    <n v="537.93212883990395"/>
    <n v="-250.34688714126401"/>
    <n v="518.49090732127627"/>
  </r>
  <r>
    <x v="8"/>
    <x v="195"/>
    <n v="2"/>
    <n v="2"/>
    <n v="1"/>
    <n v="-2"/>
    <n v="3"/>
    <n v="3"/>
    <n v="0"/>
    <n v="856.03599488714303"/>
    <n v="-722.59129465318995"/>
    <n v="464.63300561340299"/>
    <n v="-381.95388105805199"/>
    <n v="518.87392259893397"/>
  </r>
  <r>
    <x v="1"/>
    <x v="249"/>
    <n v="0"/>
    <n v="-2"/>
    <n v="0"/>
    <n v="2"/>
    <n v="2"/>
    <n v="0"/>
    <n v="-2"/>
    <n v="-790.90207500793895"/>
    <n v="20.749574943705898"/>
    <n v="-521.36848239234098"/>
    <n v="464.47859102927299"/>
    <n v="519.17607539690869"/>
  </r>
  <r>
    <x v="19"/>
    <x v="131"/>
    <n v="0"/>
    <n v="0"/>
    <n v="-1"/>
    <n v="0"/>
    <n v="0"/>
    <n v="2"/>
    <n v="0"/>
    <n v="-644.87557936592896"/>
    <n v="944.27054762041303"/>
    <n v="-294.02907570964601"/>
    <n v="560.13203640827703"/>
    <n v="520.24577357640737"/>
  </r>
  <r>
    <x v="4"/>
    <x v="171"/>
    <n v="0"/>
    <n v="1"/>
    <n v="0"/>
    <n v="0"/>
    <n v="0"/>
    <n v="1"/>
    <n v="0"/>
    <n v="-21.5825195891885"/>
    <n v="427.02795262479998"/>
    <n v="479.23017959973703"/>
    <n v="569.48114469608004"/>
    <n v="520.6786644372844"/>
  </r>
  <r>
    <x v="33"/>
    <x v="75"/>
    <n v="-1"/>
    <n v="0"/>
    <n v="0"/>
    <n v="-1"/>
    <n v="0"/>
    <n v="-2"/>
    <n v="-2"/>
    <n v="-38.433241157740497"/>
    <n v="-861.75915644031898"/>
    <n v="-560.89130407178197"/>
    <n v="-858.58401335657197"/>
    <n v="522.46771099991884"/>
  </r>
  <r>
    <x v="4"/>
    <x v="165"/>
    <n v="0"/>
    <n v="1"/>
    <n v="0"/>
    <n v="0"/>
    <n v="0"/>
    <n v="1"/>
    <n v="0"/>
    <n v="-21.5825195891885"/>
    <n v="427.02795262479998"/>
    <n v="-454.39434117043402"/>
    <n v="133.464876780694"/>
    <n v="522.97739186271542"/>
  </r>
  <r>
    <x v="39"/>
    <x v="253"/>
    <n v="0"/>
    <n v="1"/>
    <n v="-2"/>
    <n v="1"/>
    <n v="0"/>
    <n v="0"/>
    <n v="-1"/>
    <n v="-568.83383693742405"/>
    <n v="-345.54726723189799"/>
    <n v="-892.036574486257"/>
    <n v="-756.71335402019395"/>
    <n v="522.98906344574766"/>
  </r>
  <r>
    <x v="8"/>
    <x v="33"/>
    <n v="-2"/>
    <n v="1"/>
    <n v="-1"/>
    <n v="0"/>
    <n v="3"/>
    <n v="0"/>
    <n v="0"/>
    <n v="856.03599488714303"/>
    <n v="-722.59129465318995"/>
    <n v="735.16275801409301"/>
    <n v="-213.580921410228"/>
    <n v="523.16526973902603"/>
  </r>
  <r>
    <x v="3"/>
    <x v="96"/>
    <n v="-1"/>
    <n v="0"/>
    <n v="0"/>
    <n v="0"/>
    <n v="-1"/>
    <n v="1"/>
    <n v="0"/>
    <n v="112.155719642069"/>
    <n v="-546.23076697495503"/>
    <n v="631.27382685776797"/>
    <n v="-629.87495533502897"/>
    <n v="525.81361667954684"/>
  </r>
  <r>
    <x v="1"/>
    <x v="235"/>
    <n v="0"/>
    <n v="2"/>
    <n v="-1"/>
    <n v="0"/>
    <n v="1"/>
    <n v="-1"/>
    <n v="0"/>
    <n v="-790.90207500793895"/>
    <n v="20.749574943705898"/>
    <n v="-264.02429224033898"/>
    <n v="37.125115783103404"/>
    <n v="527.13220003324113"/>
  </r>
  <r>
    <x v="22"/>
    <x v="136"/>
    <n v="2"/>
    <n v="-1"/>
    <n v="0"/>
    <n v="-1"/>
    <n v="0"/>
    <n v="0"/>
    <n v="2"/>
    <n v="436.95158983751702"/>
    <n v="832.61207001606294"/>
    <n v="885.72704529923703"/>
    <n v="555.590759407615"/>
    <n v="527.39000365583001"/>
  </r>
  <r>
    <x v="33"/>
    <x v="254"/>
    <n v="-2"/>
    <n v="1"/>
    <n v="0"/>
    <n v="-1"/>
    <n v="0"/>
    <n v="0"/>
    <n v="0"/>
    <n v="-38.433241157740497"/>
    <n v="-861.75915644031898"/>
    <n v="-531.78812944674996"/>
    <n v="-670.40003707040103"/>
    <n v="529.1666640716245"/>
  </r>
  <r>
    <x v="15"/>
    <x v="255"/>
    <n v="-2"/>
    <n v="1"/>
    <n v="1"/>
    <n v="-2"/>
    <n v="0"/>
    <n v="0"/>
    <n v="-1"/>
    <n v="-725.95384242315504"/>
    <n v="-744.09917160976795"/>
    <n v="-271.36575826322098"/>
    <n v="-473.14990100795501"/>
    <n v="529.21057576342309"/>
  </r>
  <r>
    <x v="4"/>
    <x v="49"/>
    <n v="0"/>
    <n v="1"/>
    <n v="0"/>
    <n v="0"/>
    <n v="0"/>
    <n v="1"/>
    <n v="0"/>
    <n v="-21.5825195891885"/>
    <n v="427.02795262479998"/>
    <n v="273.47522686799999"/>
    <n v="866.96196212513405"/>
    <n v="529.71785552257404"/>
  </r>
  <r>
    <x v="13"/>
    <x v="205"/>
    <n v="-2"/>
    <n v="3"/>
    <n v="0"/>
    <n v="0"/>
    <n v="-1"/>
    <n v="2"/>
    <n v="1"/>
    <n v="83.598309227260799"/>
    <n v="-196.158903396401"/>
    <n v="-316.44372303762498"/>
    <n v="154.90101308980201"/>
    <n v="532.23744000391378"/>
  </r>
  <r>
    <x v="3"/>
    <x v="123"/>
    <n v="-1"/>
    <n v="0"/>
    <n v="0"/>
    <n v="0"/>
    <n v="-1"/>
    <n v="1"/>
    <n v="0"/>
    <n v="112.155719642069"/>
    <n v="-546.23076697495503"/>
    <n v="573.59627464291702"/>
    <n v="-817.65683915672901"/>
    <n v="535.34988415009138"/>
  </r>
  <r>
    <x v="47"/>
    <x v="151"/>
    <n v="3"/>
    <n v="-3"/>
    <n v="-3"/>
    <n v="-3"/>
    <n v="-3"/>
    <n v="0"/>
    <n v="5"/>
    <n v="-519.10606039821698"/>
    <n v="-611.64188543053206"/>
    <n v="-934.26495605193702"/>
    <n v="-272.16865247535299"/>
    <n v="536.28256034804792"/>
  </r>
  <r>
    <x v="48"/>
    <x v="160"/>
    <n v="2"/>
    <n v="-2"/>
    <n v="0"/>
    <n v="0"/>
    <n v="0"/>
    <n v="2"/>
    <n v="0"/>
    <n v="-669.55678031416903"/>
    <n v="8.9167751640175403"/>
    <n v="-241.727053825252"/>
    <n v="-315.21713710574198"/>
    <n v="536.75047084365156"/>
  </r>
  <r>
    <x v="31"/>
    <x v="230"/>
    <n v="-1"/>
    <n v="0"/>
    <n v="2"/>
    <n v="0"/>
    <n v="1"/>
    <n v="0"/>
    <n v="-1"/>
    <n v="-765.55022056776397"/>
    <n v="-394.47436343740799"/>
    <n v="-349.37413954297801"/>
    <n v="-55.089808989210603"/>
    <n v="537.01434451525654"/>
  </r>
  <r>
    <x v="13"/>
    <x v="186"/>
    <n v="-1"/>
    <n v="-3"/>
    <n v="-3"/>
    <n v="4"/>
    <n v="-1"/>
    <n v="0"/>
    <n v="2"/>
    <n v="83.598309227260799"/>
    <n v="-196.158903396401"/>
    <n v="325.914280741379"/>
    <n v="283.44615888414501"/>
    <n v="537.34350821049043"/>
  </r>
  <r>
    <x v="15"/>
    <x v="256"/>
    <n v="0"/>
    <n v="1"/>
    <n v="1"/>
    <n v="-1"/>
    <n v="0"/>
    <n v="0"/>
    <n v="-1"/>
    <n v="-725.95384242315504"/>
    <n v="-744.09917160976795"/>
    <n v="-262.86328773186199"/>
    <n v="-469.45408698670298"/>
    <n v="538.40763771690683"/>
  </r>
  <r>
    <x v="19"/>
    <x v="202"/>
    <n v="0"/>
    <n v="0"/>
    <n v="-1"/>
    <n v="0"/>
    <n v="0"/>
    <n v="2"/>
    <n v="0"/>
    <n v="-644.87557936592896"/>
    <n v="944.27054762041303"/>
    <n v="-690.95000000000095"/>
    <n v="407.64"/>
    <n v="538.60486154151056"/>
  </r>
  <r>
    <x v="4"/>
    <x v="236"/>
    <n v="0"/>
    <n v="2"/>
    <n v="0"/>
    <n v="-1"/>
    <n v="-1"/>
    <n v="1"/>
    <n v="0"/>
    <n v="-21.5825195891885"/>
    <n v="427.02795262479998"/>
    <n v="365.10342953943803"/>
    <n v="50.720721494414903"/>
    <n v="539.5675633824959"/>
  </r>
  <r>
    <x v="8"/>
    <x v="60"/>
    <n v="-3"/>
    <n v="2"/>
    <n v="5"/>
    <n v="0"/>
    <n v="-3"/>
    <n v="0"/>
    <n v="0"/>
    <n v="856.03599488714303"/>
    <n v="-722.59129465318995"/>
    <n v="382.57646973222899"/>
    <n v="-981.61327942577702"/>
    <n v="539.68167520812392"/>
  </r>
  <r>
    <x v="39"/>
    <x v="51"/>
    <n v="4"/>
    <n v="-3"/>
    <n v="-2"/>
    <n v="0"/>
    <n v="0"/>
    <n v="0"/>
    <n v="-4"/>
    <n v="-568.83383693742405"/>
    <n v="-345.54726723189799"/>
    <n v="-940.76464041542204"/>
    <n v="45.988594919525099"/>
    <n v="540.03041944546726"/>
  </r>
  <r>
    <x v="15"/>
    <x v="246"/>
    <n v="1"/>
    <n v="1"/>
    <n v="2"/>
    <n v="-1"/>
    <n v="0"/>
    <n v="0"/>
    <n v="0"/>
    <n v="-725.95384242315504"/>
    <n v="-744.09917160976795"/>
    <n v="-211.27"/>
    <n v="-909.900000000001"/>
    <n v="540.73040634529752"/>
  </r>
  <r>
    <x v="1"/>
    <x v="257"/>
    <n v="0"/>
    <n v="1"/>
    <n v="0"/>
    <n v="0"/>
    <n v="0"/>
    <n v="0"/>
    <n v="0"/>
    <n v="-790.90207500793895"/>
    <n v="20.749574943705898"/>
    <n v="-983.06690146833"/>
    <n v="526.777977118232"/>
    <n v="541.28741379774954"/>
  </r>
  <r>
    <x v="1"/>
    <x v="214"/>
    <n v="0"/>
    <n v="1"/>
    <n v="0"/>
    <n v="0"/>
    <n v="0"/>
    <n v="0"/>
    <n v="0"/>
    <n v="-790.90207500793895"/>
    <n v="20.749574943705898"/>
    <n v="-603.779731837947"/>
    <n v="528.73892082462203"/>
    <n v="541.35750372738835"/>
  </r>
  <r>
    <x v="1"/>
    <x v="114"/>
    <n v="1"/>
    <n v="1"/>
    <n v="0"/>
    <n v="-1"/>
    <n v="0"/>
    <n v="-1"/>
    <n v="1"/>
    <n v="-790.90207500793895"/>
    <n v="20.749574943705898"/>
    <n v="-427.769261113261"/>
    <n v="423.27536217894902"/>
    <n v="542.11848328240842"/>
  </r>
  <r>
    <x v="16"/>
    <x v="181"/>
    <n v="0"/>
    <n v="1"/>
    <n v="0"/>
    <n v="0"/>
    <n v="-1"/>
    <n v="2"/>
    <n v="-1"/>
    <n v="710.85000000000105"/>
    <n v="-100"/>
    <n v="304.042133226396"/>
    <n v="261.59143484259198"/>
    <n v="544.28026440466829"/>
  </r>
  <r>
    <x v="36"/>
    <x v="171"/>
    <n v="0"/>
    <n v="0"/>
    <n v="0"/>
    <n v="2"/>
    <n v="-1"/>
    <n v="-1"/>
    <n v="0"/>
    <n v="965.40359023138706"/>
    <n v="817.21352017338404"/>
    <n v="479.23017959973703"/>
    <n v="569.48114469608004"/>
    <n v="545.65182586044648"/>
  </r>
  <r>
    <x v="4"/>
    <x v="73"/>
    <n v="0"/>
    <n v="2"/>
    <n v="-1"/>
    <n v="0"/>
    <n v="0"/>
    <n v="1"/>
    <n v="2"/>
    <n v="-21.5825195891885"/>
    <n v="427.02795262479998"/>
    <n v="511.49587510481302"/>
    <n v="307.10033471995803"/>
    <n v="546.40205748685048"/>
  </r>
  <r>
    <x v="36"/>
    <x v="258"/>
    <n v="0"/>
    <n v="0"/>
    <n v="0"/>
    <n v="2"/>
    <n v="-2"/>
    <n v="-2"/>
    <n v="0"/>
    <n v="965.40359023138706"/>
    <n v="817.21352017338404"/>
    <n v="970.88545921136995"/>
    <n v="269.84190804535899"/>
    <n v="547.3990616096695"/>
  </r>
  <r>
    <x v="13"/>
    <x v="58"/>
    <n v="-1"/>
    <n v="2"/>
    <n v="2"/>
    <n v="-2"/>
    <n v="-1"/>
    <n v="2"/>
    <n v="0"/>
    <n v="83.598309227260799"/>
    <n v="-196.158903396401"/>
    <n v="-142.57567981519199"/>
    <n v="306.23878466920002"/>
    <n v="550.9610787460731"/>
  </r>
  <r>
    <x v="4"/>
    <x v="50"/>
    <n v="3"/>
    <n v="1"/>
    <n v="0"/>
    <n v="-3"/>
    <n v="3"/>
    <n v="-3"/>
    <n v="0"/>
    <n v="-21.5825195891885"/>
    <n v="427.02795262479998"/>
    <n v="-273.47170375921201"/>
    <n v="918.72311314974502"/>
    <n v="552.46021755913921"/>
  </r>
  <r>
    <x v="4"/>
    <x v="242"/>
    <n v="0"/>
    <n v="1"/>
    <n v="0"/>
    <n v="0"/>
    <n v="0"/>
    <n v="1"/>
    <n v="0"/>
    <n v="-21.5825195891885"/>
    <n v="427.02795262479998"/>
    <n v="-132.01288005274299"/>
    <n v="968.662836171452"/>
    <n v="552.77772348992664"/>
  </r>
  <r>
    <x v="4"/>
    <x v="20"/>
    <n v="-3"/>
    <n v="1"/>
    <n v="0"/>
    <n v="4"/>
    <n v="-3"/>
    <n v="1"/>
    <n v="0"/>
    <n v="-21.5825195891885"/>
    <n v="427.02795262479998"/>
    <n v="25.8673133008162"/>
    <n v="-128.16800523737399"/>
    <n v="557.21991912330827"/>
  </r>
  <r>
    <x v="4"/>
    <x v="259"/>
    <n v="0"/>
    <n v="1"/>
    <n v="0"/>
    <n v="0"/>
    <n v="0"/>
    <n v="1"/>
    <n v="0"/>
    <n v="-21.5825195891885"/>
    <n v="427.02795262479998"/>
    <n v="-464.69149139410598"/>
    <n v="767.65474774340896"/>
    <n v="558.90265203055344"/>
  </r>
  <r>
    <x v="4"/>
    <x v="130"/>
    <n v="1"/>
    <n v="1"/>
    <n v="0"/>
    <n v="0"/>
    <n v="0"/>
    <n v="0"/>
    <n v="1"/>
    <n v="-21.5825195891885"/>
    <n v="427.02795262479998"/>
    <n v="130.451415539859"/>
    <n v="965.56765737765795"/>
    <n v="559.58853725404242"/>
  </r>
  <r>
    <x v="22"/>
    <x v="186"/>
    <n v="2"/>
    <n v="-1"/>
    <n v="0"/>
    <n v="-1"/>
    <n v="0"/>
    <n v="0"/>
    <n v="2"/>
    <n v="436.95158983751702"/>
    <n v="832.61207001606294"/>
    <n v="325.914280741379"/>
    <n v="283.44615888414501"/>
    <n v="560.27893228343055"/>
  </r>
  <r>
    <x v="3"/>
    <x v="187"/>
    <n v="-1"/>
    <n v="0"/>
    <n v="2"/>
    <n v="2"/>
    <n v="-2"/>
    <n v="0"/>
    <n v="0"/>
    <n v="112.155719642069"/>
    <n v="-546.23076697495503"/>
    <n v="548.007130215404"/>
    <n v="-898.50545223985898"/>
    <n v="560.41404869725829"/>
  </r>
  <r>
    <x v="14"/>
    <x v="27"/>
    <n v="2"/>
    <n v="-1"/>
    <n v="0"/>
    <n v="0"/>
    <n v="0"/>
    <n v="0"/>
    <n v="0"/>
    <n v="270.24"/>
    <n v="700.60000000000105"/>
    <n v="738.76654765872502"/>
    <n v="392.36854669695498"/>
    <n v="560.82417446674981"/>
  </r>
  <r>
    <x v="13"/>
    <x v="21"/>
    <n v="-1"/>
    <n v="2"/>
    <n v="0"/>
    <n v="1"/>
    <n v="-2"/>
    <n v="0"/>
    <n v="2"/>
    <n v="83.598309227260799"/>
    <n v="-196.158903396401"/>
    <n v="40.994453197238599"/>
    <n v="363.44913280046302"/>
    <n v="561.22744295404664"/>
  </r>
  <r>
    <x v="17"/>
    <x v="260"/>
    <n v="-1"/>
    <n v="-3"/>
    <n v="-3"/>
    <n v="2"/>
    <n v="4"/>
    <n v="-1"/>
    <n v="0"/>
    <n v="718.13212208788502"/>
    <n v="-562.655509470693"/>
    <n v="860.07040306126601"/>
    <n v="-19.620447163409899"/>
    <n v="561.27849994521728"/>
  </r>
  <r>
    <x v="1"/>
    <x v="176"/>
    <n v="0"/>
    <n v="1"/>
    <n v="0"/>
    <n v="-1"/>
    <n v="0"/>
    <n v="-1"/>
    <n v="0"/>
    <n v="-790.90207500793895"/>
    <n v="20.749574943705898"/>
    <n v="-995.56778527020106"/>
    <n v="-501.94256272364203"/>
    <n v="561.33334457915282"/>
  </r>
  <r>
    <x v="5"/>
    <x v="142"/>
    <n v="0"/>
    <n v="1"/>
    <n v="-2"/>
    <n v="-1"/>
    <n v="2"/>
    <n v="-1"/>
    <n v="0"/>
    <n v="710.40077383844005"/>
    <n v="296.60190791001003"/>
    <n v="163.642366884788"/>
    <n v="166.07568337593199"/>
    <n v="562.12262973982467"/>
  </r>
  <r>
    <x v="16"/>
    <x v="261"/>
    <n v="0"/>
    <n v="0"/>
    <n v="0"/>
    <n v="0"/>
    <n v="-1"/>
    <n v="2"/>
    <n v="-1"/>
    <n v="710.85000000000105"/>
    <n v="-100"/>
    <n v="667.935362340295"/>
    <n v="-660.71988492623404"/>
    <n v="562.35972071011008"/>
  </r>
  <r>
    <x v="5"/>
    <x v="90"/>
    <n v="-1"/>
    <n v="3"/>
    <n v="-2"/>
    <n v="0"/>
    <n v="0"/>
    <n v="-3"/>
    <n v="2"/>
    <n v="710.40077383844005"/>
    <n v="296.60190791001003"/>
    <n v="733.654134441682"/>
    <n v="860.39691253137596"/>
    <n v="564.27433577591535"/>
  </r>
  <r>
    <x v="13"/>
    <x v="250"/>
    <n v="-1"/>
    <n v="2"/>
    <n v="-1"/>
    <n v="0"/>
    <n v="-1"/>
    <n v="-1"/>
    <n v="2"/>
    <n v="83.598309227260799"/>
    <n v="-196.158903396401"/>
    <n v="649.485526499868"/>
    <n v="-206.70818749969499"/>
    <n v="565.98553874425716"/>
  </r>
  <r>
    <x v="3"/>
    <x v="261"/>
    <n v="-3"/>
    <n v="0"/>
    <n v="3"/>
    <n v="-3"/>
    <n v="-1"/>
    <n v="2"/>
    <n v="0"/>
    <n v="112.155719642069"/>
    <n v="-546.23076697495503"/>
    <n v="667.935362340295"/>
    <n v="-660.71988492623404"/>
    <n v="567.44935401058456"/>
  </r>
  <r>
    <x v="4"/>
    <x v="262"/>
    <n v="1"/>
    <n v="0"/>
    <n v="0"/>
    <n v="0"/>
    <n v="0"/>
    <n v="1"/>
    <n v="0"/>
    <n v="-21.5825195891885"/>
    <n v="427.02795262479998"/>
    <n v="224.69712933545401"/>
    <n v="-85.474911918909001"/>
    <n v="568.60606015056896"/>
  </r>
  <r>
    <x v="1"/>
    <x v="41"/>
    <n v="0"/>
    <n v="1"/>
    <n v="0"/>
    <n v="-1"/>
    <n v="0"/>
    <n v="-1"/>
    <n v="0"/>
    <n v="-790.90207500793895"/>
    <n v="20.749574943705898"/>
    <n v="-797.79627207281999"/>
    <n v="-548.35398863981902"/>
    <n v="569.14532066655568"/>
  </r>
  <r>
    <x v="8"/>
    <x v="105"/>
    <n v="2"/>
    <n v="1"/>
    <n v="3"/>
    <n v="0"/>
    <n v="0"/>
    <n v="0"/>
    <n v="1"/>
    <n v="856.03599488714303"/>
    <n v="-722.59129465318995"/>
    <n v="355.06237164220499"/>
    <n v="-450.60929230803498"/>
    <n v="570.04278855787743"/>
  </r>
  <r>
    <x v="1"/>
    <x v="180"/>
    <n v="0"/>
    <n v="1"/>
    <n v="0"/>
    <n v="-1"/>
    <n v="0"/>
    <n v="-1"/>
    <n v="1"/>
    <n v="-790.90207500793895"/>
    <n v="20.749574943705898"/>
    <n v="-674.78598412069596"/>
    <n v="580.68723399016403"/>
    <n v="571.85061736555133"/>
  </r>
  <r>
    <x v="22"/>
    <x v="263"/>
    <n v="2"/>
    <n v="-1"/>
    <n v="0"/>
    <n v="-1"/>
    <n v="0"/>
    <n v="0"/>
    <n v="2"/>
    <n v="436.95158983751702"/>
    <n v="832.61207001606294"/>
    <n v="885.38579590541997"/>
    <n v="476.58040666399802"/>
    <n v="572.58342840234957"/>
  </r>
  <r>
    <x v="5"/>
    <x v="252"/>
    <n v="0"/>
    <n v="2"/>
    <n v="-2"/>
    <n v="0"/>
    <n v="1"/>
    <n v="-2"/>
    <n v="0"/>
    <n v="710.40077383844005"/>
    <n v="296.60190791001003"/>
    <n v="537.93212883990395"/>
    <n v="-250.34688714126401"/>
    <n v="573.49665902747131"/>
  </r>
  <r>
    <x v="4"/>
    <x v="148"/>
    <n v="0"/>
    <n v="1"/>
    <n v="0"/>
    <n v="0"/>
    <n v="0"/>
    <n v="1"/>
    <n v="0"/>
    <n v="-21.5825195891885"/>
    <n v="427.02795262479998"/>
    <n v="-558.45978140504303"/>
    <n v="631.49516695223599"/>
    <n v="574.49459178456266"/>
  </r>
  <r>
    <x v="13"/>
    <x v="88"/>
    <n v="-1"/>
    <n v="2"/>
    <n v="0"/>
    <n v="0"/>
    <n v="-1"/>
    <n v="1"/>
    <n v="2"/>
    <n v="83.598309227260799"/>
    <n v="-196.158903396401"/>
    <n v="511.70525308967399"/>
    <n v="187.32579791170701"/>
    <n v="574.74870293075412"/>
  </r>
  <r>
    <x v="3"/>
    <x v="216"/>
    <n v="-1"/>
    <n v="0"/>
    <n v="0"/>
    <n v="0"/>
    <n v="-1"/>
    <n v="1"/>
    <n v="0"/>
    <n v="112.155719642069"/>
    <n v="-546.23076697495503"/>
    <n v="508.88808680834399"/>
    <n v="-963.00926121689201"/>
    <n v="575.41366374107963"/>
  </r>
  <r>
    <x v="14"/>
    <x v="161"/>
    <n v="2"/>
    <n v="-1"/>
    <n v="0"/>
    <n v="0"/>
    <n v="0"/>
    <n v="0"/>
    <n v="0"/>
    <n v="270.24"/>
    <n v="700.60000000000105"/>
    <n v="165.91346751329701"/>
    <n v="134.543740687705"/>
    <n v="575.58988358668057"/>
  </r>
  <r>
    <x v="4"/>
    <x v="230"/>
    <n v="0"/>
    <n v="-1"/>
    <n v="-1"/>
    <n v="0"/>
    <n v="2"/>
    <n v="1"/>
    <n v="1"/>
    <n v="-21.5825195891885"/>
    <n v="427.02795262479998"/>
    <n v="-349.37413954297801"/>
    <n v="-55.089808989210603"/>
    <n v="582.99646840751404"/>
  </r>
  <r>
    <x v="16"/>
    <x v="196"/>
    <n v="0"/>
    <n v="0"/>
    <n v="0"/>
    <n v="0"/>
    <n v="-1"/>
    <n v="2"/>
    <n v="-1"/>
    <n v="710.85000000000105"/>
    <n v="-100"/>
    <n v="366.16812950205298"/>
    <n v="370.191716101135"/>
    <n v="582.9972913660016"/>
  </r>
  <r>
    <x v="4"/>
    <x v="88"/>
    <n v="0"/>
    <n v="-1"/>
    <n v="0"/>
    <n v="0"/>
    <n v="2"/>
    <n v="2"/>
    <n v="-1"/>
    <n v="-21.5825195891885"/>
    <n v="427.02795262479998"/>
    <n v="511.70525308967399"/>
    <n v="187.32579791170701"/>
    <n v="584.68194042819687"/>
  </r>
  <r>
    <x v="22"/>
    <x v="264"/>
    <n v="2"/>
    <n v="-5"/>
    <n v="4"/>
    <n v="-5"/>
    <n v="0"/>
    <n v="0"/>
    <n v="5"/>
    <n v="436.95158983751702"/>
    <n v="832.61207001606294"/>
    <n v="804.34920165522897"/>
    <n v="376.53130785103201"/>
    <n v="585.65405043113435"/>
  </r>
  <r>
    <x v="1"/>
    <x v="143"/>
    <n v="3"/>
    <n v="3"/>
    <n v="-3"/>
    <n v="-1"/>
    <n v="0"/>
    <n v="-3"/>
    <n v="0"/>
    <n v="-790.90207500793895"/>
    <n v="20.749574943705898"/>
    <n v="-225.044171437296"/>
    <n v="178.31690244264499"/>
    <n v="587.38626961184661"/>
  </r>
  <r>
    <x v="33"/>
    <x v="187"/>
    <n v="-1"/>
    <n v="0"/>
    <n v="2"/>
    <n v="0"/>
    <n v="-1"/>
    <n v="-1"/>
    <n v="0"/>
    <n v="-38.433241157740497"/>
    <n v="-861.75915644031898"/>
    <n v="548.007130215404"/>
    <n v="-898.50545223985898"/>
    <n v="587.59050318334698"/>
  </r>
  <r>
    <x v="49"/>
    <x v="242"/>
    <n v="0"/>
    <n v="-1"/>
    <n v="-1"/>
    <n v="0"/>
    <n v="2"/>
    <n v="2"/>
    <n v="2"/>
    <n v="-61.309064506217702"/>
    <n v="384.75615217571902"/>
    <n v="-132.01288005274299"/>
    <n v="968.662836171452"/>
    <n v="588.17178200567366"/>
  </r>
  <r>
    <x v="12"/>
    <x v="74"/>
    <n v="0"/>
    <n v="0"/>
    <n v="0"/>
    <n v="-1"/>
    <n v="-1"/>
    <n v="0"/>
    <n v="1"/>
    <n v="-712.20896002409404"/>
    <n v="435.94661170429998"/>
    <n v="-141.89208733738101"/>
    <n v="586.69438887033402"/>
    <n v="589.9035748252868"/>
  </r>
  <r>
    <x v="4"/>
    <x v="214"/>
    <n v="0"/>
    <n v="4"/>
    <n v="-3"/>
    <n v="0"/>
    <n v="0"/>
    <n v="-3"/>
    <n v="0"/>
    <n v="-21.5825195891885"/>
    <n v="427.02795262479998"/>
    <n v="-603.779731837947"/>
    <n v="528.73892082462203"/>
    <n v="591.0149871216222"/>
  </r>
  <r>
    <x v="3"/>
    <x v="104"/>
    <n v="-1"/>
    <n v="0"/>
    <n v="0"/>
    <n v="0"/>
    <n v="-1"/>
    <n v="1"/>
    <n v="0"/>
    <n v="112.155719642069"/>
    <n v="-546.23076697495503"/>
    <n v="-481.70676671509199"/>
    <n v="-589.52451047673503"/>
    <n v="595.43849466482027"/>
  </r>
  <r>
    <x v="14"/>
    <x v="265"/>
    <n v="2"/>
    <n v="-1"/>
    <n v="0"/>
    <n v="0"/>
    <n v="0"/>
    <n v="0"/>
    <n v="0"/>
    <n v="270.24"/>
    <n v="700.60000000000105"/>
    <n v="710.40077383844005"/>
    <n v="296.60190791001003"/>
    <n v="597.45791921976172"/>
  </r>
  <r>
    <x v="19"/>
    <x v="168"/>
    <n v="0"/>
    <n v="-2"/>
    <n v="-1"/>
    <n v="-2"/>
    <n v="2"/>
    <n v="2"/>
    <n v="0"/>
    <n v="-644.87557936592896"/>
    <n v="944.27054762041303"/>
    <n v="-856.98725941147802"/>
    <n v="385.44492949445703"/>
    <n v="597.72689105109043"/>
  </r>
  <r>
    <x v="3"/>
    <x v="266"/>
    <n v="-1"/>
    <n v="0"/>
    <n v="0"/>
    <n v="0"/>
    <n v="-1"/>
    <n v="1"/>
    <n v="0"/>
    <n v="112.155719642069"/>
    <n v="-546.23076697495503"/>
    <n v="-457.02597131341503"/>
    <n v="-729.71076945063305"/>
    <n v="598.02400338733798"/>
  </r>
  <r>
    <x v="13"/>
    <x v="132"/>
    <n v="-3"/>
    <n v="2"/>
    <n v="0"/>
    <n v="3"/>
    <n v="-1"/>
    <n v="-2"/>
    <n v="2"/>
    <n v="83.598309227260799"/>
    <n v="-196.158903396401"/>
    <n v="-504.337390338305"/>
    <n v="-86.690273245070003"/>
    <n v="598.03993830751813"/>
  </r>
  <r>
    <x v="13"/>
    <x v="188"/>
    <n v="-1"/>
    <n v="2"/>
    <n v="0"/>
    <n v="0"/>
    <n v="3"/>
    <n v="-3"/>
    <n v="-2"/>
    <n v="83.598309227260799"/>
    <n v="-196.158903396401"/>
    <n v="175.11061859342999"/>
    <n v="-787.48552642256004"/>
    <n v="598.36583948705709"/>
  </r>
  <r>
    <x v="15"/>
    <x v="179"/>
    <n v="0"/>
    <n v="1"/>
    <n v="1"/>
    <n v="-1"/>
    <n v="0"/>
    <n v="0"/>
    <n v="-1"/>
    <n v="-725.95384242315504"/>
    <n v="-744.09917160976795"/>
    <n v="-226.769388689539"/>
    <n v="-413.32975552293698"/>
    <n v="598.82679087341421"/>
  </r>
  <r>
    <x v="14"/>
    <x v="5"/>
    <n v="2"/>
    <n v="-1"/>
    <n v="0"/>
    <n v="0"/>
    <n v="0"/>
    <n v="0"/>
    <n v="0"/>
    <n v="270.24"/>
    <n v="700.60000000000105"/>
    <n v="742.81792370324297"/>
    <n v="331.61326478673902"/>
    <n v="599.56743134947726"/>
  </r>
  <r>
    <x v="5"/>
    <x v="267"/>
    <n v="1"/>
    <n v="2"/>
    <n v="-2"/>
    <n v="-1"/>
    <n v="0"/>
    <n v="-2"/>
    <n v="1"/>
    <n v="710.40077383844005"/>
    <n v="296.60190791001003"/>
    <n v="436.95158983751702"/>
    <n v="832.61207001606294"/>
    <n v="601.73195869234644"/>
  </r>
  <r>
    <x v="29"/>
    <x v="100"/>
    <n v="0"/>
    <n v="-1"/>
    <n v="0"/>
    <n v="-1"/>
    <n v="0"/>
    <n v="2"/>
    <n v="0"/>
    <n v="573.15739632784403"/>
    <n v="-939.03687559345201"/>
    <n v="998.65866447417795"/>
    <n v="-513.41253325295395"/>
    <n v="601.83669710887511"/>
  </r>
  <r>
    <x v="18"/>
    <x v="203"/>
    <n v="0"/>
    <n v="1"/>
    <n v="0"/>
    <n v="0"/>
    <n v="0"/>
    <n v="-1"/>
    <n v="2"/>
    <n v="-332.799999999985"/>
    <n v="690"/>
    <n v="270.24"/>
    <n v="700.60000000000105"/>
    <n v="603.13315412102986"/>
  </r>
  <r>
    <x v="13"/>
    <x v="117"/>
    <n v="-1"/>
    <n v="2"/>
    <n v="-2"/>
    <n v="-2"/>
    <n v="1"/>
    <n v="2"/>
    <n v="2"/>
    <n v="83.598309227260799"/>
    <n v="-196.158903396401"/>
    <n v="357.42018509998297"/>
    <n v="-735.10039749481996"/>
    <n v="604.51331976019571"/>
  </r>
  <r>
    <x v="3"/>
    <x v="268"/>
    <n v="-1"/>
    <n v="0"/>
    <n v="-2"/>
    <n v="0"/>
    <n v="2"/>
    <n v="3"/>
    <n v="0"/>
    <n v="112.155719642069"/>
    <n v="-546.23076697495503"/>
    <n v="-492.19294156873502"/>
    <n v="-525.61362644247595"/>
    <n v="604.70023217378309"/>
  </r>
  <r>
    <x v="4"/>
    <x v="119"/>
    <n v="0"/>
    <n v="1"/>
    <n v="0"/>
    <n v="0"/>
    <n v="0"/>
    <n v="1"/>
    <n v="0"/>
    <n v="-21.5825195891885"/>
    <n v="427.02795262479998"/>
    <n v="581.98075435321698"/>
    <n v="472.25577382234798"/>
    <n v="605.25546793263459"/>
  </r>
  <r>
    <x v="3"/>
    <x v="13"/>
    <n v="-1"/>
    <n v="0"/>
    <n v="0"/>
    <n v="0"/>
    <n v="-1"/>
    <n v="1"/>
    <n v="0"/>
    <n v="112.155719642069"/>
    <n v="-546.23076697495503"/>
    <n v="573.15739632784403"/>
    <n v="-939.03687559345201"/>
    <n v="605.65599549174965"/>
  </r>
  <r>
    <x v="3"/>
    <x v="269"/>
    <n v="-1"/>
    <n v="0"/>
    <n v="0"/>
    <n v="1"/>
    <n v="0"/>
    <n v="1"/>
    <n v="0"/>
    <n v="112.155719642069"/>
    <n v="-546.23076697495503"/>
    <n v="718.13212208788502"/>
    <n v="-562.655509470693"/>
    <n v="606.19895454151424"/>
  </r>
  <r>
    <x v="1"/>
    <x v="76"/>
    <n v="0"/>
    <n v="1"/>
    <n v="0"/>
    <n v="-1"/>
    <n v="0"/>
    <n v="-1"/>
    <n v="0"/>
    <n v="-790.90207500793895"/>
    <n v="20.749574943705898"/>
    <n v="-856.82626864353006"/>
    <n v="-581.98761838953601"/>
    <n v="606.33169431734041"/>
  </r>
  <r>
    <x v="4"/>
    <x v="93"/>
    <n v="-3"/>
    <n v="1"/>
    <n v="0"/>
    <n v="3"/>
    <n v="-3"/>
    <n v="1"/>
    <n v="0"/>
    <n v="-21.5825195891885"/>
    <n v="427.02795262479998"/>
    <n v="301.07"/>
    <n v="-88.150000000000105"/>
    <n v="607.87578605166743"/>
  </r>
  <r>
    <x v="13"/>
    <x v="270"/>
    <n v="-1"/>
    <n v="2"/>
    <n v="0"/>
    <n v="0"/>
    <n v="-1"/>
    <n v="0"/>
    <n v="2"/>
    <n v="83.598309227260799"/>
    <n v="-196.158903396401"/>
    <n v="652.45332552448201"/>
    <n v="-413.19260828851401"/>
    <n v="608.85109725261123"/>
  </r>
  <r>
    <x v="13"/>
    <x v="122"/>
    <n v="1"/>
    <n v="2"/>
    <n v="0"/>
    <n v="0"/>
    <n v="-2"/>
    <n v="-2"/>
    <n v="2"/>
    <n v="83.598309227260799"/>
    <n v="-196.158903396401"/>
    <n v="-507.31785196267998"/>
    <n v="-48.850946929167002"/>
    <n v="609.00044630033619"/>
  </r>
  <r>
    <x v="13"/>
    <x v="190"/>
    <n v="-1"/>
    <n v="2"/>
    <n v="0"/>
    <n v="0"/>
    <n v="-1"/>
    <n v="0"/>
    <n v="2"/>
    <n v="83.598309227260799"/>
    <n v="-196.158903396401"/>
    <n v="-371.86943623171101"/>
    <n v="-604.35073074388697"/>
    <n v="611.61379568054099"/>
  </r>
  <r>
    <x v="4"/>
    <x v="267"/>
    <n v="2"/>
    <n v="-1"/>
    <n v="0"/>
    <n v="-1"/>
    <n v="0"/>
    <n v="1"/>
    <n v="1"/>
    <n v="-21.5825195891885"/>
    <n v="427.02795262479998"/>
    <n v="436.95158983751702"/>
    <n v="832.61207001606294"/>
    <n v="612.169915781388"/>
  </r>
  <r>
    <x v="5"/>
    <x v="146"/>
    <n v="-2"/>
    <n v="-1"/>
    <n v="2"/>
    <n v="0"/>
    <n v="0"/>
    <n v="-2"/>
    <n v="3"/>
    <n v="710.40077383844005"/>
    <n v="296.60190791001003"/>
    <n v="122.83252763918"/>
    <n v="124.59558457233901"/>
    <n v="612.22758775623447"/>
  </r>
  <r>
    <x v="36"/>
    <x v="271"/>
    <n v="0"/>
    <n v="0"/>
    <n v="-2"/>
    <n v="2"/>
    <n v="-3"/>
    <n v="2"/>
    <n v="0"/>
    <n v="965.40359023138706"/>
    <n v="817.21352017338404"/>
    <n v="368.487121753797"/>
    <n v="957.06880546827495"/>
    <n v="613.08137401545082"/>
  </r>
  <r>
    <x v="3"/>
    <x v="108"/>
    <n v="1"/>
    <n v="-1"/>
    <n v="0"/>
    <n v="-1"/>
    <n v="-1"/>
    <n v="1"/>
    <n v="0"/>
    <n v="112.155719642069"/>
    <n v="-546.23076697495503"/>
    <n v="-461.11987131373598"/>
    <n v="-765.24545145698005"/>
    <n v="613.68748985496552"/>
  </r>
  <r>
    <x v="50"/>
    <x v="10"/>
    <n v="-1"/>
    <n v="-3"/>
    <n v="-1"/>
    <n v="0"/>
    <n v="4"/>
    <n v="4"/>
    <n v="-3"/>
    <n v="511.70525308967399"/>
    <n v="187.32579791170701"/>
    <n v="-24.367409029666401"/>
    <n v="487.17304655936903"/>
    <n v="614.23307595186486"/>
  </r>
  <r>
    <x v="33"/>
    <x v="13"/>
    <n v="-1"/>
    <n v="1"/>
    <n v="0"/>
    <n v="-2"/>
    <n v="0"/>
    <n v="0"/>
    <n v="0"/>
    <n v="-38.433241157740497"/>
    <n v="-861.75915644031898"/>
    <n v="573.15739632784403"/>
    <n v="-939.03687559345201"/>
    <n v="616.45352926034423"/>
  </r>
  <r>
    <x v="15"/>
    <x v="239"/>
    <n v="0"/>
    <n v="1"/>
    <n v="1"/>
    <n v="-1"/>
    <n v="0"/>
    <n v="1"/>
    <n v="-1"/>
    <n v="-725.95384242315504"/>
    <n v="-744.09917160976795"/>
    <n v="-142.624059601325"/>
    <n v="-944.27768370168303"/>
    <n v="616.72122732260186"/>
  </r>
  <r>
    <x v="15"/>
    <x v="272"/>
    <n v="-1"/>
    <n v="1"/>
    <n v="1"/>
    <n v="-1"/>
    <n v="-1"/>
    <n v="2"/>
    <n v="-1"/>
    <n v="-725.95384242315504"/>
    <n v="-744.09917160976795"/>
    <n v="-733.56202740104095"/>
    <n v="-126.406980416252"/>
    <n v="617.73904485640605"/>
  </r>
  <r>
    <x v="4"/>
    <x v="101"/>
    <n v="0"/>
    <n v="1"/>
    <n v="0"/>
    <n v="0"/>
    <n v="0"/>
    <n v="1"/>
    <n v="0"/>
    <n v="-21.5825195891885"/>
    <n v="427.02795262479998"/>
    <n v="-548.46507992986994"/>
    <n v="102.750253900581"/>
    <n v="618.67702259016153"/>
  </r>
  <r>
    <x v="4"/>
    <x v="178"/>
    <n v="-1"/>
    <n v="2"/>
    <n v="2"/>
    <n v="-1"/>
    <n v="0"/>
    <n v="1"/>
    <n v="0"/>
    <n v="-21.5825195891885"/>
    <n v="427.02795262479998"/>
    <n v="-552.96093578725402"/>
    <n v="109.043071241482"/>
    <n v="619.25552560274127"/>
  </r>
  <r>
    <x v="5"/>
    <x v="232"/>
    <n v="0"/>
    <n v="2"/>
    <n v="-2"/>
    <n v="0"/>
    <n v="0"/>
    <n v="-2"/>
    <n v="0"/>
    <n v="710.40077383844005"/>
    <n v="296.60190791001003"/>
    <n v="670.11807590940396"/>
    <n v="916.740706613817"/>
    <n v="621.4457541976152"/>
  </r>
  <r>
    <x v="1"/>
    <x v="154"/>
    <n v="-1"/>
    <n v="2"/>
    <n v="0"/>
    <n v="0"/>
    <n v="0"/>
    <n v="0"/>
    <n v="-1"/>
    <n v="-790.90207500793895"/>
    <n v="20.749574943705898"/>
    <n v="-167.05975876333201"/>
    <n v="24.2427441447708"/>
    <n v="623.85209606805324"/>
  </r>
  <r>
    <x v="4"/>
    <x v="92"/>
    <n v="0"/>
    <n v="1"/>
    <n v="0"/>
    <n v="0"/>
    <n v="0"/>
    <n v="1"/>
    <n v="0"/>
    <n v="-21.5825195891885"/>
    <n v="427.02795262479998"/>
    <n v="572.27290639876298"/>
    <n v="631.01456830380698"/>
    <n v="627.91305636330424"/>
  </r>
  <r>
    <x v="51"/>
    <x v="270"/>
    <n v="0"/>
    <n v="-3"/>
    <n v="-1"/>
    <n v="0"/>
    <n v="0"/>
    <n v="4"/>
    <n v="-3"/>
    <n v="120.95898181420399"/>
    <n v="-747.90931126540602"/>
    <n v="652.45332552448201"/>
    <n v="-413.19260828851401"/>
    <n v="628.10947186596388"/>
  </r>
  <r>
    <x v="13"/>
    <x v="166"/>
    <n v="1"/>
    <n v="2"/>
    <n v="-1"/>
    <n v="0"/>
    <n v="-2"/>
    <n v="0"/>
    <n v="2"/>
    <n v="83.598309227260799"/>
    <n v="-196.158903396401"/>
    <n v="-543.49122429784995"/>
    <n v="-235.75536170987499"/>
    <n v="628.33841404748728"/>
  </r>
  <r>
    <x v="4"/>
    <x v="115"/>
    <n v="0"/>
    <n v="1"/>
    <n v="0"/>
    <n v="0"/>
    <n v="0"/>
    <n v="1"/>
    <n v="0"/>
    <n v="-21.5825195891885"/>
    <n v="427.02795262479998"/>
    <n v="-612.14534311454702"/>
    <n v="642.00510239170399"/>
    <n v="628.47404357868731"/>
  </r>
  <r>
    <x v="15"/>
    <x v="69"/>
    <n v="0"/>
    <n v="1"/>
    <n v="1"/>
    <n v="-1"/>
    <n v="0"/>
    <n v="0"/>
    <n v="-1"/>
    <n v="-725.95384242315504"/>
    <n v="-744.09917160976795"/>
    <n v="-895.406340669212"/>
    <n v="-138.19299619963499"/>
    <n v="629.15534056540025"/>
  </r>
  <r>
    <x v="5"/>
    <x v="102"/>
    <n v="0"/>
    <n v="2"/>
    <n v="-2"/>
    <n v="0"/>
    <n v="0"/>
    <n v="-2"/>
    <n v="1"/>
    <n v="710.40077383844005"/>
    <n v="296.60190791001003"/>
    <n v="459.48927569970198"/>
    <n v="874.48256894932501"/>
    <n v="630.00209388656924"/>
  </r>
  <r>
    <x v="17"/>
    <x v="145"/>
    <n v="-3"/>
    <n v="0"/>
    <n v="0"/>
    <n v="2"/>
    <n v="-2"/>
    <n v="2"/>
    <n v="0"/>
    <n v="718.13212208788502"/>
    <n v="-562.655509470693"/>
    <n v="164.59941871136701"/>
    <n v="-864.75710830130299"/>
    <n v="630.60592268335631"/>
  </r>
  <r>
    <x v="14"/>
    <x v="61"/>
    <n v="1"/>
    <n v="-2"/>
    <n v="0"/>
    <n v="2"/>
    <n v="-1"/>
    <n v="2"/>
    <n v="0"/>
    <n v="270.24"/>
    <n v="700.60000000000105"/>
    <n v="592.36530026925004"/>
    <n v="158.28338866021599"/>
    <n v="630.77096953539478"/>
  </r>
  <r>
    <x v="13"/>
    <x v="165"/>
    <n v="-1"/>
    <n v="2"/>
    <n v="0"/>
    <n v="0"/>
    <n v="-1"/>
    <n v="0"/>
    <n v="2"/>
    <n v="83.598309227260799"/>
    <n v="-196.158903396401"/>
    <n v="-454.39434117043402"/>
    <n v="133.464876780694"/>
    <n v="630.94209586948159"/>
  </r>
  <r>
    <x v="3"/>
    <x v="227"/>
    <n v="-1"/>
    <n v="0"/>
    <n v="0"/>
    <n v="0"/>
    <n v="-1"/>
    <n v="1"/>
    <n v="0"/>
    <n v="112.155719642069"/>
    <n v="-546.23076697495503"/>
    <n v="-438.52917819195397"/>
    <n v="-237.894949738718"/>
    <n v="631.12980669051478"/>
  </r>
  <r>
    <x v="4"/>
    <x v="273"/>
    <n v="0"/>
    <n v="1"/>
    <n v="0"/>
    <n v="0"/>
    <n v="0"/>
    <n v="1"/>
    <n v="0"/>
    <n v="-21.5825195891885"/>
    <n v="427.02795262479998"/>
    <n v="83.598309227260799"/>
    <n v="-196.158903396401"/>
    <n v="632.00068375604178"/>
  </r>
  <r>
    <x v="4"/>
    <x v="8"/>
    <n v="0"/>
    <n v="1"/>
    <n v="0"/>
    <n v="-3"/>
    <n v="3"/>
    <n v="4"/>
    <n v="-3"/>
    <n v="-21.5825195891885"/>
    <n v="427.02795262479998"/>
    <n v="-370.85440539596402"/>
    <n v="-102.211449014861"/>
    <n v="634.10188019191958"/>
  </r>
  <r>
    <x v="3"/>
    <x v="97"/>
    <n v="-1"/>
    <n v="0"/>
    <n v="0"/>
    <n v="0"/>
    <n v="-1"/>
    <n v="1"/>
    <n v="0"/>
    <n v="112.155719642069"/>
    <n v="-546.23076697495503"/>
    <n v="-519.10606039821698"/>
    <n v="-611.64188543053206"/>
    <n v="634.64167004478986"/>
  </r>
  <r>
    <x v="5"/>
    <x v="46"/>
    <n v="0"/>
    <n v="2"/>
    <n v="-2"/>
    <n v="0"/>
    <n v="0"/>
    <n v="-2"/>
    <n v="0"/>
    <n v="710.40077383844005"/>
    <n v="296.60190791001003"/>
    <n v="549.70724462771204"/>
    <n v="911.58618109851295"/>
    <n v="635.63202137666906"/>
  </r>
  <r>
    <x v="17"/>
    <x v="121"/>
    <n v="2"/>
    <n v="0"/>
    <n v="0"/>
    <n v="3"/>
    <n v="1"/>
    <n v="-3"/>
    <n v="0"/>
    <n v="718.13212208788502"/>
    <n v="-562.655509470693"/>
    <n v="82.709626273534397"/>
    <n v="-596.66313216835294"/>
    <n v="636.33188399488904"/>
  </r>
  <r>
    <x v="15"/>
    <x v="189"/>
    <n v="0"/>
    <n v="1"/>
    <n v="1"/>
    <n v="0"/>
    <n v="0"/>
    <n v="0"/>
    <n v="0"/>
    <n v="-725.95384242315504"/>
    <n v="-744.09917160976795"/>
    <n v="-96.979546471426104"/>
    <n v="-861.14842567923597"/>
    <n v="639.77276657121934"/>
  </r>
  <r>
    <x v="3"/>
    <x v="274"/>
    <n v="-1"/>
    <n v="-2"/>
    <n v="0"/>
    <n v="0"/>
    <n v="2"/>
    <n v="-1"/>
    <n v="2"/>
    <n v="112.155719642069"/>
    <n v="-546.23076697495503"/>
    <n v="-500.74998881153903"/>
    <n v="-730.66800577099298"/>
    <n v="640.05507771575867"/>
  </r>
  <r>
    <x v="1"/>
    <x v="152"/>
    <n v="2"/>
    <n v="2"/>
    <n v="-1"/>
    <n v="-1"/>
    <n v="0"/>
    <n v="-2"/>
    <n v="0"/>
    <n v="-790.90207500793895"/>
    <n v="20.749574943705898"/>
    <n v="-661.28092561272797"/>
    <n v="653.11913093313001"/>
    <n v="645.5175425290912"/>
  </r>
  <r>
    <x v="4"/>
    <x v="172"/>
    <n v="0"/>
    <n v="1"/>
    <n v="0"/>
    <n v="0"/>
    <n v="0"/>
    <n v="1"/>
    <n v="0"/>
    <n v="-21.5825195891885"/>
    <n v="427.02795262479998"/>
    <n v="-37.968728897955202"/>
    <n v="-218.87582811042799"/>
    <n v="646.11160167851199"/>
  </r>
  <r>
    <x v="13"/>
    <x v="22"/>
    <n v="3"/>
    <n v="2"/>
    <n v="-3"/>
    <n v="3"/>
    <n v="-3"/>
    <n v="0"/>
    <n v="2"/>
    <n v="83.598309227260799"/>
    <n v="-196.158903396401"/>
    <n v="63.9195651715034"/>
    <n v="452.72953288145698"/>
    <n v="649.18676488568042"/>
  </r>
  <r>
    <x v="1"/>
    <x v="237"/>
    <n v="0"/>
    <n v="2"/>
    <n v="0"/>
    <n v="-1"/>
    <n v="1"/>
    <n v="-2"/>
    <n v="-1"/>
    <n v="-790.90207500793895"/>
    <n v="20.749574943705898"/>
    <n v="-140.929595713276"/>
    <n v="-25.033232856197898"/>
    <n v="651.58291055743155"/>
  </r>
  <r>
    <x v="13"/>
    <x v="91"/>
    <n v="-1"/>
    <n v="2"/>
    <n v="0"/>
    <n v="0"/>
    <n v="-3"/>
    <n v="3"/>
    <n v="2"/>
    <n v="83.598309227260799"/>
    <n v="-196.158903396401"/>
    <n v="439.27045090352198"/>
    <n v="-742.86822703616895"/>
    <n v="652.22216837457381"/>
  </r>
  <r>
    <x v="1"/>
    <x v="148"/>
    <n v="0"/>
    <n v="1"/>
    <n v="0"/>
    <n v="0"/>
    <n v="0"/>
    <n v="0"/>
    <n v="0"/>
    <n v="-790.90207500793895"/>
    <n v="20.749574943705898"/>
    <n v="-558.45978140504303"/>
    <n v="631.49516695223599"/>
    <n v="653.48266848725586"/>
  </r>
  <r>
    <x v="27"/>
    <x v="80"/>
    <n v="2"/>
    <n v="-3"/>
    <n v="0"/>
    <n v="0"/>
    <n v="-3"/>
    <n v="2"/>
    <n v="-1"/>
    <n v="477.780000000016"/>
    <n v="502.280000000001"/>
    <n v="-118.494993708233"/>
    <n v="234.657036382482"/>
    <n v="653.57931330267502"/>
  </r>
  <r>
    <x v="3"/>
    <x v="254"/>
    <n v="-2"/>
    <n v="2"/>
    <n v="0"/>
    <n v="0"/>
    <n v="-1"/>
    <n v="1"/>
    <n v="-1"/>
    <n v="112.155719642069"/>
    <n v="-546.23076697495503"/>
    <n v="-531.78812944674996"/>
    <n v="-670.40003707040103"/>
    <n v="655.80613630505127"/>
  </r>
  <r>
    <x v="19"/>
    <x v="224"/>
    <n v="0"/>
    <n v="0"/>
    <n v="-2"/>
    <n v="0"/>
    <n v="0"/>
    <n v="2"/>
    <n v="0"/>
    <n v="-644.87557936592896"/>
    <n v="944.27054762041303"/>
    <n v="-439.17661848543997"/>
    <n v="321.49779368491699"/>
    <n v="655.86428897426242"/>
  </r>
  <r>
    <x v="1"/>
    <x v="197"/>
    <n v="0"/>
    <n v="1"/>
    <n v="0"/>
    <n v="-1"/>
    <n v="0"/>
    <n v="-1"/>
    <n v="0"/>
    <n v="-790.90207500793895"/>
    <n v="20.749574943705898"/>
    <n v="-920.66679447039598"/>
    <n v="664.00432127468696"/>
    <n v="656.21303788823411"/>
  </r>
  <r>
    <x v="8"/>
    <x v="200"/>
    <n v="-1"/>
    <n v="1"/>
    <n v="3"/>
    <n v="2"/>
    <n v="0"/>
    <n v="0"/>
    <n v="-2"/>
    <n v="856.03599488714303"/>
    <n v="-722.59129465318995"/>
    <n v="218.08220265025801"/>
    <n v="-568.45045932457401"/>
    <n v="656.31123572983734"/>
  </r>
  <r>
    <x v="15"/>
    <x v="275"/>
    <n v="0"/>
    <n v="1"/>
    <n v="1"/>
    <n v="-1"/>
    <n v="0"/>
    <n v="0"/>
    <n v="-1"/>
    <n v="-725.95384242315504"/>
    <n v="-744.09917160976795"/>
    <n v="-902.93000000000097"/>
    <n v="-111.5"/>
    <n v="656.88832557142405"/>
  </r>
  <r>
    <x v="33"/>
    <x v="182"/>
    <n v="-1"/>
    <n v="0"/>
    <n v="0"/>
    <n v="-1"/>
    <n v="0"/>
    <n v="0"/>
    <n v="0"/>
    <n v="-38.433241157740497"/>
    <n v="-861.75915644031898"/>
    <n v="606.98328023785098"/>
    <n v="-990.05949639346397"/>
    <n v="658.04518334418231"/>
  </r>
  <r>
    <x v="4"/>
    <x v="271"/>
    <n v="0"/>
    <n v="1"/>
    <n v="-2"/>
    <n v="0"/>
    <n v="-2"/>
    <n v="2"/>
    <n v="0"/>
    <n v="-21.5825195891885"/>
    <n v="427.02795262479998"/>
    <n v="368.487121753797"/>
    <n v="957.06880546827495"/>
    <n v="658.10153531235869"/>
  </r>
  <r>
    <x v="13"/>
    <x v="138"/>
    <n v="-1"/>
    <n v="2"/>
    <n v="0"/>
    <n v="0"/>
    <n v="-1"/>
    <n v="0"/>
    <n v="2"/>
    <n v="83.598309227260799"/>
    <n v="-196.158903396401"/>
    <n v="362.96125188101001"/>
    <n v="401.18730119745999"/>
    <n v="659.44381251995446"/>
  </r>
  <r>
    <x v="13"/>
    <x v="107"/>
    <n v="-1"/>
    <n v="2"/>
    <n v="0"/>
    <n v="0"/>
    <n v="-1"/>
    <n v="0"/>
    <n v="2"/>
    <n v="83.598309227260799"/>
    <n v="-196.158903396401"/>
    <n v="241.29008568245001"/>
    <n v="444.37650491597299"/>
    <n v="659.66075043426156"/>
  </r>
  <r>
    <x v="1"/>
    <x v="209"/>
    <n v="0"/>
    <n v="1"/>
    <n v="0"/>
    <n v="-1"/>
    <n v="0"/>
    <n v="-1"/>
    <n v="0"/>
    <n v="-790.90207500793895"/>
    <n v="20.749574943705898"/>
    <n v="-406.98054845319598"/>
    <n v="557.38851916389206"/>
    <n v="659.83111097149731"/>
  </r>
  <r>
    <x v="4"/>
    <x v="276"/>
    <n v="0"/>
    <n v="1"/>
    <n v="0"/>
    <n v="0"/>
    <n v="0"/>
    <n v="1"/>
    <n v="0"/>
    <n v="-21.5825195891885"/>
    <n v="427.02795262479998"/>
    <n v="477.88888574325802"/>
    <n v="858.51741773030301"/>
    <n v="660.04154660278937"/>
  </r>
  <r>
    <x v="13"/>
    <x v="73"/>
    <n v="-2"/>
    <n v="2"/>
    <n v="0"/>
    <n v="0"/>
    <n v="-1"/>
    <n v="0"/>
    <n v="2"/>
    <n v="83.598309227260799"/>
    <n v="-196.158903396401"/>
    <n v="511.49587510481302"/>
    <n v="307.10033471995803"/>
    <n v="660.58019016118874"/>
  </r>
  <r>
    <x v="4"/>
    <x v="110"/>
    <n v="0"/>
    <n v="2"/>
    <n v="0"/>
    <n v="0"/>
    <n v="2"/>
    <n v="-1"/>
    <n v="-1"/>
    <n v="-21.5825195891885"/>
    <n v="427.02795262479998"/>
    <n v="512.30242092657204"/>
    <n v="818.19852916165803"/>
    <n v="661.85160697674144"/>
  </r>
  <r>
    <x v="13"/>
    <x v="193"/>
    <n v="-1"/>
    <n v="2"/>
    <n v="0"/>
    <n v="0"/>
    <n v="-1"/>
    <n v="0"/>
    <n v="2"/>
    <n v="83.598309227260799"/>
    <n v="-196.158903396401"/>
    <n v="745.887303059548"/>
    <n v="-178.28853169560401"/>
    <n v="662.53004576102671"/>
  </r>
  <r>
    <x v="3"/>
    <x v="182"/>
    <n v="-1"/>
    <n v="0"/>
    <n v="0"/>
    <n v="0"/>
    <n v="-1"/>
    <n v="1"/>
    <n v="0"/>
    <n v="112.155719642069"/>
    <n v="-546.23076697495503"/>
    <n v="606.98328023785098"/>
    <n v="-990.05949639346397"/>
    <n v="664.70915127025319"/>
  </r>
  <r>
    <x v="4"/>
    <x v="137"/>
    <n v="0"/>
    <n v="-3"/>
    <n v="3"/>
    <n v="0"/>
    <n v="0"/>
    <n v="1"/>
    <n v="3"/>
    <n v="-21.5825195891885"/>
    <n v="427.02795262479998"/>
    <n v="583.65651445706499"/>
    <n v="703.99369913652504"/>
    <n v="665.60071595066597"/>
  </r>
  <r>
    <x v="9"/>
    <x v="133"/>
    <n v="0"/>
    <n v="1"/>
    <n v="1"/>
    <n v="0"/>
    <n v="0"/>
    <n v="-1"/>
    <n v="-1"/>
    <n v="508.88808680834399"/>
    <n v="-963.00926121689201"/>
    <n v="892.32341217542205"/>
    <n v="-416.95220164917401"/>
    <n v="667.23381287454197"/>
  </r>
  <r>
    <x v="19"/>
    <x v="156"/>
    <n v="0"/>
    <n v="0"/>
    <n v="-2"/>
    <n v="2"/>
    <n v="0"/>
    <n v="2"/>
    <n v="-1"/>
    <n v="-644.87557936592896"/>
    <n v="944.27054762041303"/>
    <n v="-920.20121233201303"/>
    <n v="334.86039250150202"/>
    <n v="668.71888064434813"/>
  </r>
  <r>
    <x v="1"/>
    <x v="251"/>
    <n v="0"/>
    <n v="2"/>
    <n v="2"/>
    <n v="0"/>
    <n v="-2"/>
    <n v="0"/>
    <n v="-2"/>
    <n v="-790.90207500793895"/>
    <n v="20.749574943705898"/>
    <n v="-403.598161892988"/>
    <n v="-524.97537240040003"/>
    <n v="669.19357383934926"/>
  </r>
  <r>
    <x v="13"/>
    <x v="222"/>
    <n v="-1"/>
    <n v="2"/>
    <n v="0"/>
    <n v="0"/>
    <n v="-1"/>
    <n v="0"/>
    <n v="2"/>
    <n v="83.598309227260799"/>
    <n v="-196.158903396401"/>
    <n v="-568.83383693742405"/>
    <n v="-345.54726723189799"/>
    <n v="669.31650853576252"/>
  </r>
  <r>
    <x v="4"/>
    <x v="202"/>
    <n v="-3"/>
    <n v="3"/>
    <n v="-3"/>
    <n v="0"/>
    <n v="3"/>
    <n v="1"/>
    <n v="0"/>
    <n v="-21.5825195891885"/>
    <n v="427.02795262479998"/>
    <n v="-690.95000000000095"/>
    <n v="407.64"/>
    <n v="669.64820356549978"/>
  </r>
  <r>
    <x v="4"/>
    <x v="61"/>
    <n v="0"/>
    <n v="1"/>
    <n v="0"/>
    <n v="0"/>
    <n v="0"/>
    <n v="1"/>
    <n v="0"/>
    <n v="-21.5825195891885"/>
    <n v="427.02795262479998"/>
    <n v="592.36530026925004"/>
    <n v="158.28338866021599"/>
    <n v="670.19069388454204"/>
  </r>
  <r>
    <x v="18"/>
    <x v="257"/>
    <n v="-1"/>
    <n v="1"/>
    <n v="0"/>
    <n v="-1"/>
    <n v="-1"/>
    <n v="-1"/>
    <n v="2"/>
    <n v="-332.799999999985"/>
    <n v="690"/>
    <n v="-983.06690146833"/>
    <n v="526.777977118232"/>
    <n v="670.43901430246331"/>
  </r>
  <r>
    <x v="4"/>
    <x v="157"/>
    <n v="0"/>
    <n v="1"/>
    <n v="0"/>
    <n v="0"/>
    <n v="0"/>
    <n v="1"/>
    <n v="0"/>
    <n v="-21.5825195891885"/>
    <n v="427.02795262479998"/>
    <n v="604.06646194144105"/>
    <n v="185.83452775730001"/>
    <n v="670.53032466073319"/>
  </r>
  <r>
    <x v="4"/>
    <x v="180"/>
    <n v="0"/>
    <n v="1"/>
    <n v="0"/>
    <n v="0"/>
    <n v="0"/>
    <n v="1"/>
    <n v="0"/>
    <n v="-21.5825195891885"/>
    <n v="427.02795262479998"/>
    <n v="-674.78598412069596"/>
    <n v="580.68723399016403"/>
    <n v="671.03348711199544"/>
  </r>
  <r>
    <x v="3"/>
    <x v="67"/>
    <n v="-2"/>
    <n v="2"/>
    <n v="2"/>
    <n v="0"/>
    <n v="0"/>
    <n v="-1"/>
    <n v="0"/>
    <n v="112.155719642069"/>
    <n v="-546.23076697495503"/>
    <n v="752.36443513486802"/>
    <n v="-748.205004633361"/>
    <n v="671.31273790286002"/>
  </r>
  <r>
    <x v="50"/>
    <x v="276"/>
    <n v="0"/>
    <n v="-3"/>
    <n v="0"/>
    <n v="0"/>
    <n v="3"/>
    <n v="3"/>
    <n v="-3"/>
    <n v="511.70525308967399"/>
    <n v="187.32579791170701"/>
    <n v="477.88888574325802"/>
    <n v="858.51741773030301"/>
    <n v="672.0429578644646"/>
  </r>
  <r>
    <x v="4"/>
    <x v="277"/>
    <n v="0"/>
    <n v="1"/>
    <n v="1"/>
    <n v="0"/>
    <n v="0"/>
    <n v="1"/>
    <n v="0"/>
    <n v="-21.5825195891885"/>
    <n v="427.02795262479998"/>
    <n v="-639.32778641100094"/>
    <n v="162.34969985642499"/>
    <n v="672.05936655125345"/>
  </r>
  <r>
    <x v="4"/>
    <x v="278"/>
    <n v="0"/>
    <n v="1"/>
    <n v="0"/>
    <n v="0"/>
    <n v="0"/>
    <n v="1"/>
    <n v="0"/>
    <n v="-21.5825195891885"/>
    <n v="427.02795262479998"/>
    <n v="-636.79109731946903"/>
    <n v="152.13487697547299"/>
    <n v="673.83068878826032"/>
  </r>
  <r>
    <x v="4"/>
    <x v="26"/>
    <n v="0"/>
    <n v="1"/>
    <n v="0"/>
    <n v="0"/>
    <n v="0"/>
    <n v="1"/>
    <n v="0"/>
    <n v="-21.5825195891885"/>
    <n v="427.02795262479998"/>
    <n v="180.47264423444599"/>
    <n v="-218.84912618710899"/>
    <n v="676.7447747581067"/>
  </r>
  <r>
    <x v="4"/>
    <x v="19"/>
    <n v="0"/>
    <n v="2"/>
    <n v="-1"/>
    <n v="2"/>
    <n v="0"/>
    <n v="1"/>
    <n v="-1"/>
    <n v="-21.5825195891885"/>
    <n v="427.02795262479998"/>
    <n v="-695.62013475415995"/>
    <n v="352.46085944292901"/>
    <n v="678.14965755567266"/>
  </r>
  <r>
    <x v="1"/>
    <x v="218"/>
    <n v="0"/>
    <n v="2"/>
    <n v="0"/>
    <n v="-1"/>
    <n v="0"/>
    <n v="-1"/>
    <n v="1"/>
    <n v="-790.90207500793895"/>
    <n v="20.749574943705898"/>
    <n v="-371.921713898728"/>
    <n v="-512.64231968300498"/>
    <n v="678.27093130155367"/>
  </r>
  <r>
    <x v="4"/>
    <x v="152"/>
    <n v="2"/>
    <n v="2"/>
    <n v="-1"/>
    <n v="0"/>
    <n v="0"/>
    <n v="-1"/>
    <n v="0"/>
    <n v="-21.5825195891885"/>
    <n v="427.02795262479998"/>
    <n v="-661.28092561272797"/>
    <n v="653.11913093313001"/>
    <n v="678.47717100718012"/>
  </r>
  <r>
    <x v="10"/>
    <x v="46"/>
    <n v="2"/>
    <n v="2"/>
    <n v="-2"/>
    <n v="2"/>
    <n v="0"/>
    <n v="-1"/>
    <n v="-2"/>
    <n v="23.717153034565602"/>
    <n v="481.715285379156"/>
    <n v="549.70724462771204"/>
    <n v="911.58618109851295"/>
    <n v="679.30447035238092"/>
  </r>
  <r>
    <x v="4"/>
    <x v="122"/>
    <n v="2"/>
    <n v="1"/>
    <n v="0"/>
    <n v="0"/>
    <n v="-1"/>
    <n v="-1"/>
    <n v="0"/>
    <n v="-21.5825195891885"/>
    <n v="427.02795262479998"/>
    <n v="-507.31785196267998"/>
    <n v="-48.850946929167002"/>
    <n v="679.9996618798283"/>
  </r>
  <r>
    <x v="3"/>
    <x v="81"/>
    <n v="-1"/>
    <n v="0"/>
    <n v="-2"/>
    <n v="-2"/>
    <n v="2"/>
    <n v="1"/>
    <n v="3"/>
    <n v="112.155719642069"/>
    <n v="-546.23076697495503"/>
    <n v="-511.776448039304"/>
    <n v="-818.71772986740996"/>
    <n v="680.83808267012432"/>
  </r>
  <r>
    <x v="13"/>
    <x v="240"/>
    <n v="-1"/>
    <n v="2"/>
    <n v="-1"/>
    <n v="0"/>
    <n v="-1"/>
    <n v="-1"/>
    <n v="2"/>
    <n v="83.598309227260799"/>
    <n v="-196.158903396401"/>
    <n v="762.99364909825499"/>
    <n v="-252.369256635883"/>
    <n v="681.71667989695777"/>
  </r>
  <r>
    <x v="14"/>
    <x v="144"/>
    <n v="1"/>
    <n v="-1"/>
    <n v="0"/>
    <n v="0"/>
    <n v="0"/>
    <n v="0"/>
    <n v="0"/>
    <n v="270.24"/>
    <n v="700.60000000000105"/>
    <n v="-48.345976076865497"/>
    <n v="97.452742114383796"/>
    <n v="682.11702723784015"/>
  </r>
  <r>
    <x v="16"/>
    <x v="279"/>
    <n v="0"/>
    <n v="-1"/>
    <n v="-1"/>
    <n v="0"/>
    <n v="0"/>
    <n v="1"/>
    <n v="-1"/>
    <n v="710.85000000000105"/>
    <n v="-100"/>
    <n v="840.19743197657897"/>
    <n v="570.99066085268498"/>
    <n v="683.34414836922281"/>
  </r>
  <r>
    <x v="51"/>
    <x v="191"/>
    <n v="0"/>
    <n v="-1"/>
    <n v="-1"/>
    <n v="0"/>
    <n v="0"/>
    <n v="1"/>
    <n v="0"/>
    <n v="120.95898181420399"/>
    <n v="-747.90931126540602"/>
    <n v="694.49109081588995"/>
    <n v="-373.84391880256999"/>
    <n v="684.73644411138025"/>
  </r>
  <r>
    <x v="4"/>
    <x v="149"/>
    <n v="0"/>
    <n v="1"/>
    <n v="0"/>
    <n v="-2"/>
    <n v="-2"/>
    <n v="1"/>
    <n v="3"/>
    <n v="-21.5825195891885"/>
    <n v="427.02795262479998"/>
    <n v="500.32061388433402"/>
    <n v="-17.2486869534678"/>
    <n v="685.39376507555096"/>
  </r>
  <r>
    <x v="4"/>
    <x v="56"/>
    <n v="0"/>
    <n v="1"/>
    <n v="0"/>
    <n v="0"/>
    <n v="0"/>
    <n v="1"/>
    <n v="0"/>
    <n v="-21.5825195891885"/>
    <n v="427.02795262479998"/>
    <n v="249.06186733435399"/>
    <n v="-205.285826133287"/>
    <n v="687.80018826731293"/>
  </r>
  <r>
    <x v="4"/>
    <x v="244"/>
    <n v="0"/>
    <n v="1"/>
    <n v="0"/>
    <n v="1"/>
    <n v="0"/>
    <n v="1"/>
    <n v="0"/>
    <n v="-21.5825195891885"/>
    <n v="427.02795262479998"/>
    <n v="-522.56243927373998"/>
    <n v="898.80092690850404"/>
    <n v="688.15014291332682"/>
  </r>
  <r>
    <x v="1"/>
    <x v="97"/>
    <n v="2"/>
    <n v="-1"/>
    <n v="0"/>
    <n v="-2"/>
    <n v="0"/>
    <n v="0"/>
    <n v="2"/>
    <n v="-790.90207500793895"/>
    <n v="20.749574943705898"/>
    <n v="-519.10606039821698"/>
    <n v="-611.64188543053206"/>
    <n v="688.32552815654708"/>
  </r>
  <r>
    <x v="4"/>
    <x v="217"/>
    <n v="0"/>
    <n v="1"/>
    <n v="0"/>
    <n v="-1"/>
    <n v="0"/>
    <n v="1"/>
    <n v="1"/>
    <n v="-21.5825195891885"/>
    <n v="427.02795262479998"/>
    <n v="-712.20896002409404"/>
    <n v="435.94661170429998"/>
    <n v="690.68402522974611"/>
  </r>
  <r>
    <x v="1"/>
    <x v="63"/>
    <n v="0"/>
    <n v="1"/>
    <n v="0"/>
    <n v="0"/>
    <n v="0"/>
    <n v="0"/>
    <n v="0"/>
    <n v="-790.90207500793895"/>
    <n v="20.749574943705898"/>
    <n v="-199.82936038025699"/>
    <n v="378.31029249999"/>
    <n v="690.80867157028501"/>
  </r>
  <r>
    <x v="13"/>
    <x v="10"/>
    <n v="-1"/>
    <n v="2"/>
    <n v="0"/>
    <n v="0"/>
    <n v="-1"/>
    <n v="0"/>
    <n v="2"/>
    <n v="83.598309227260799"/>
    <n v="-196.158903396401"/>
    <n v="-24.367409029666401"/>
    <n v="487.17304655936903"/>
    <n v="691.80860803338464"/>
  </r>
  <r>
    <x v="36"/>
    <x v="49"/>
    <n v="-2"/>
    <n v="3"/>
    <n v="3"/>
    <n v="2"/>
    <n v="-1"/>
    <n v="-3"/>
    <n v="0"/>
    <n v="965.40359023138706"/>
    <n v="817.21352017338404"/>
    <n v="273.47522686799999"/>
    <n v="866.96196212513405"/>
    <n v="693.71447116473064"/>
  </r>
  <r>
    <x v="4"/>
    <x v="208"/>
    <n v="0"/>
    <n v="-3"/>
    <n v="0"/>
    <n v="0"/>
    <n v="3"/>
    <n v="3"/>
    <n v="0"/>
    <n v="-21.5825195891885"/>
    <n v="427.02795262479998"/>
    <n v="-419.56696236075601"/>
    <n v="-141.34253521538199"/>
    <n v="693.85634546055826"/>
  </r>
  <r>
    <x v="3"/>
    <x v="59"/>
    <n v="-1"/>
    <n v="0"/>
    <n v="-2"/>
    <n v="-2"/>
    <n v="-1"/>
    <n v="1"/>
    <n v="2"/>
    <n v="112.155719642069"/>
    <n v="-546.23076697495503"/>
    <n v="749.36978819549097"/>
    <n v="-271.28886209321598"/>
    <n v="693.9991500156209"/>
  </r>
  <r>
    <x v="22"/>
    <x v="36"/>
    <n v="2"/>
    <n v="-1"/>
    <n v="0"/>
    <n v="-1"/>
    <n v="0"/>
    <n v="0"/>
    <n v="2"/>
    <n v="436.95158983751702"/>
    <n v="832.61207001606294"/>
    <n v="-256.672703620552"/>
    <n v="785.64127098153301"/>
    <n v="695.21285692739286"/>
  </r>
  <r>
    <x v="1"/>
    <x v="31"/>
    <n v="0"/>
    <n v="1"/>
    <n v="1"/>
    <n v="0"/>
    <n v="0"/>
    <n v="0"/>
    <n v="0"/>
    <n v="-790.90207500793895"/>
    <n v="20.749574943705898"/>
    <n v="-817.58907164135303"/>
    <n v="-675.20627087302398"/>
    <n v="696.46732523198216"/>
  </r>
  <r>
    <x v="3"/>
    <x v="57"/>
    <n v="0"/>
    <n v="0"/>
    <n v="0"/>
    <n v="0"/>
    <n v="0"/>
    <n v="1"/>
    <n v="0"/>
    <n v="112.155719642069"/>
    <n v="-546.23076697495503"/>
    <n v="741.91883038386095"/>
    <n v="-844.01707611865004"/>
    <n v="696.61916537273271"/>
  </r>
  <r>
    <x v="3"/>
    <x v="85"/>
    <n v="0"/>
    <n v="0"/>
    <n v="0"/>
    <n v="0"/>
    <n v="0"/>
    <n v="1"/>
    <n v="0"/>
    <n v="112.155719642069"/>
    <n v="-546.23076697495503"/>
    <n v="719.77915001861004"/>
    <n v="-888.15384378796398"/>
    <n v="697.22135911045496"/>
  </r>
  <r>
    <x v="15"/>
    <x v="162"/>
    <n v="0"/>
    <n v="1"/>
    <n v="1"/>
    <n v="0"/>
    <n v="0"/>
    <n v="0"/>
    <n v="0"/>
    <n v="-725.95384242315504"/>
    <n v="-744.09917160976795"/>
    <n v="-38.433241157740497"/>
    <n v="-861.75915644031898"/>
    <n v="697.51591321967896"/>
  </r>
  <r>
    <x v="4"/>
    <x v="280"/>
    <n v="0"/>
    <n v="1"/>
    <n v="-2"/>
    <n v="0"/>
    <n v="0"/>
    <n v="-2"/>
    <n v="2"/>
    <n v="-21.5825195891885"/>
    <n v="427.02795262479998"/>
    <n v="651.54742958487702"/>
    <n v="243.49979997627"/>
    <n v="697.70087522495055"/>
  </r>
  <r>
    <x v="16"/>
    <x v="198"/>
    <n v="0"/>
    <n v="0"/>
    <n v="0"/>
    <n v="0"/>
    <n v="-1"/>
    <n v="1"/>
    <n v="-1"/>
    <n v="710.85000000000105"/>
    <n v="-100"/>
    <n v="450.785607643893"/>
    <n v="-747.70256757973596"/>
    <n v="697.96282438317166"/>
  </r>
  <r>
    <x v="13"/>
    <x v="281"/>
    <n v="-1"/>
    <n v="2"/>
    <n v="0"/>
    <n v="0"/>
    <n v="-1"/>
    <n v="0"/>
    <n v="2"/>
    <n v="83.598309227260799"/>
    <n v="-196.158903396401"/>
    <n v="760.306170523074"/>
    <n v="-15.6007986052088"/>
    <n v="700.38186637386661"/>
  </r>
  <r>
    <x v="18"/>
    <x v="163"/>
    <n v="-1"/>
    <n v="1"/>
    <n v="0"/>
    <n v="0"/>
    <n v="0"/>
    <n v="-1"/>
    <n v="1"/>
    <n v="-332.799999999985"/>
    <n v="690"/>
    <n v="4.4098938900165603"/>
    <n v="75.728316195490294"/>
    <n v="700.7426161304403"/>
  </r>
  <r>
    <x v="13"/>
    <x v="282"/>
    <n v="-1"/>
    <n v="2"/>
    <n v="0"/>
    <n v="0"/>
    <n v="-1"/>
    <n v="0"/>
    <n v="2"/>
    <n v="83.598309227260799"/>
    <n v="-196.158903396401"/>
    <n v="690.84748579663903"/>
    <n v="161.20304439682999"/>
    <n v="704.59855533116149"/>
  </r>
  <r>
    <x v="4"/>
    <x v="132"/>
    <n v="0"/>
    <n v="1"/>
    <n v="0"/>
    <n v="0"/>
    <n v="0"/>
    <n v="1"/>
    <n v="0"/>
    <n v="-21.5825195891885"/>
    <n v="427.02795262479998"/>
    <n v="-504.337390338305"/>
    <n v="-86.690273245070003"/>
    <n v="704.95296355351468"/>
  </r>
  <r>
    <x v="4"/>
    <x v="134"/>
    <n v="0"/>
    <n v="1"/>
    <n v="0"/>
    <n v="0"/>
    <n v="0"/>
    <n v="1"/>
    <n v="0"/>
    <n v="-21.5825195891885"/>
    <n v="427.02795262479998"/>
    <n v="560.55009548818805"/>
    <n v="27.391613685433601"/>
    <n v="706.10734661075799"/>
  </r>
  <r>
    <x v="3"/>
    <x v="33"/>
    <n v="-1"/>
    <n v="0"/>
    <n v="0"/>
    <n v="0"/>
    <n v="0"/>
    <n v="1"/>
    <n v="0"/>
    <n v="112.155719642069"/>
    <n v="-546.23076697495503"/>
    <n v="735.16275801409301"/>
    <n v="-213.580921410228"/>
    <n v="706.25327582625573"/>
  </r>
  <r>
    <x v="1"/>
    <x v="283"/>
    <n v="0"/>
    <n v="1"/>
    <n v="0"/>
    <n v="0"/>
    <n v="0"/>
    <n v="0"/>
    <n v="0"/>
    <n v="-790.90207500793895"/>
    <n v="20.749574943705898"/>
    <n v="-743.43111333244303"/>
    <n v="726.84907317403201"/>
    <n v="707.69343193470058"/>
  </r>
  <r>
    <x v="39"/>
    <x v="95"/>
    <n v="0"/>
    <n v="1"/>
    <n v="-1"/>
    <n v="0"/>
    <n v="0"/>
    <n v="1"/>
    <n v="-1"/>
    <n v="-568.83383693742405"/>
    <n v="-345.54726723189799"/>
    <n v="112.155719642069"/>
    <n v="-546.23076697495503"/>
    <n v="709.94411275779737"/>
  </r>
  <r>
    <x v="4"/>
    <x v="284"/>
    <n v="0"/>
    <n v="1"/>
    <n v="0"/>
    <n v="0"/>
    <n v="0"/>
    <n v="1"/>
    <n v="0"/>
    <n v="-21.5825195891885"/>
    <n v="427.02795262479998"/>
    <n v="-533.41765431401905"/>
    <n v="921.39314591741504"/>
    <n v="711.59830626416613"/>
  </r>
  <r>
    <x v="1"/>
    <x v="179"/>
    <n v="0"/>
    <n v="1"/>
    <n v="1"/>
    <n v="0"/>
    <n v="0"/>
    <n v="0"/>
    <n v="0"/>
    <n v="-790.90207500793895"/>
    <n v="20.749574943705898"/>
    <n v="-226.769388689539"/>
    <n v="-413.32975552293698"/>
    <n v="711.8079466479586"/>
  </r>
  <r>
    <x v="19"/>
    <x v="175"/>
    <n v="0"/>
    <n v="0"/>
    <n v="-1"/>
    <n v="0"/>
    <n v="0"/>
    <n v="1"/>
    <n v="0"/>
    <n v="-644.87557936592896"/>
    <n v="944.27054762041303"/>
    <n v="-991.98317926902996"/>
    <n v="321.60752120360701"/>
    <n v="712.87651832349434"/>
  </r>
  <r>
    <x v="8"/>
    <x v="281"/>
    <n v="1"/>
    <n v="2"/>
    <n v="0"/>
    <n v="0"/>
    <n v="2"/>
    <n v="-1"/>
    <n v="0"/>
    <n v="856.03599488714303"/>
    <n v="-722.59129465318995"/>
    <n v="760.306170523074"/>
    <n v="-15.6007986052088"/>
    <n v="713.44219161397098"/>
  </r>
  <r>
    <x v="1"/>
    <x v="255"/>
    <n v="0"/>
    <n v="1"/>
    <n v="0"/>
    <n v="0"/>
    <n v="0"/>
    <n v="0"/>
    <n v="0"/>
    <n v="-790.90207500793895"/>
    <n v="20.749574943705898"/>
    <n v="-271.36575826322098"/>
    <n v="-473.14990100795501"/>
    <n v="716.83657604923678"/>
  </r>
  <r>
    <x v="13"/>
    <x v="215"/>
    <n v="2"/>
    <n v="3"/>
    <n v="0"/>
    <n v="0"/>
    <n v="-2"/>
    <n v="0"/>
    <n v="1"/>
    <n v="83.598309227260799"/>
    <n v="-196.158903396401"/>
    <n v="-139.904208264646"/>
    <n v="-880.222979083724"/>
    <n v="719.65063396843584"/>
  </r>
  <r>
    <x v="9"/>
    <x v="234"/>
    <n v="0"/>
    <n v="1"/>
    <n v="1"/>
    <n v="0"/>
    <n v="0"/>
    <n v="-1"/>
    <n v="-1"/>
    <n v="508.88808680834399"/>
    <n v="-963.00926121689201"/>
    <n v="827.71547583167205"/>
    <n v="-317.58670851131802"/>
    <n v="719.87580563067399"/>
  </r>
  <r>
    <x v="1"/>
    <x v="256"/>
    <n v="0"/>
    <n v="1"/>
    <n v="0"/>
    <n v="0"/>
    <n v="0"/>
    <n v="0"/>
    <n v="0"/>
    <n v="-790.90207500793895"/>
    <n v="20.749574943705898"/>
    <n v="-262.86328773186199"/>
    <n v="-469.45408698670298"/>
    <n v="720.50301251137921"/>
  </r>
  <r>
    <x v="1"/>
    <x v="169"/>
    <n v="0"/>
    <n v="1"/>
    <n v="0"/>
    <n v="0"/>
    <n v="0"/>
    <n v="0"/>
    <n v="0"/>
    <n v="-790.90207500793895"/>
    <n v="20.749574943705898"/>
    <n v="-218.945733603268"/>
    <n v="-418.97460830251299"/>
    <n v="721.4509087973837"/>
  </r>
  <r>
    <x v="17"/>
    <x v="282"/>
    <n v="-1"/>
    <n v="0"/>
    <n v="0"/>
    <n v="1"/>
    <n v="1"/>
    <n v="-1"/>
    <n v="0"/>
    <n v="718.13212208788502"/>
    <n v="-562.655509470693"/>
    <n v="690.84748579663903"/>
    <n v="161.20304439682999"/>
    <n v="724.37259568866023"/>
  </r>
  <r>
    <x v="3"/>
    <x v="103"/>
    <n v="-2"/>
    <n v="0"/>
    <n v="-1"/>
    <n v="0"/>
    <n v="1"/>
    <n v="1"/>
    <n v="0"/>
    <n v="112.155719642069"/>
    <n v="-546.23076697495503"/>
    <n v="754.13067305242498"/>
    <n v="-883.47719340704805"/>
    <n v="725.16687248346216"/>
  </r>
  <r>
    <x v="5"/>
    <x v="173"/>
    <n v="0"/>
    <n v="2"/>
    <n v="-1"/>
    <n v="0"/>
    <n v="0"/>
    <n v="-1"/>
    <n v="0"/>
    <n v="710.40077383844005"/>
    <n v="296.60190791001003"/>
    <n v="141.88200240708599"/>
    <n v="749.33903201661997"/>
    <n v="726.76302672476402"/>
  </r>
  <r>
    <x v="4"/>
    <x v="285"/>
    <n v="-2"/>
    <n v="1"/>
    <n v="2"/>
    <n v="0"/>
    <n v="-2"/>
    <n v="2"/>
    <n v="0"/>
    <n v="-21.5825195891885"/>
    <n v="427.02795262479998"/>
    <n v="-658.89195570260495"/>
    <n v="777.74305473310596"/>
    <n v="727.43687025475992"/>
  </r>
  <r>
    <x v="5"/>
    <x v="64"/>
    <n v="0"/>
    <n v="1"/>
    <n v="-1"/>
    <n v="0"/>
    <n v="1"/>
    <n v="-1"/>
    <n v="0"/>
    <n v="710.40077383844005"/>
    <n v="296.60190791001003"/>
    <n v="253.64358898560599"/>
    <n v="864.10803039336804"/>
    <n v="728.48495178059932"/>
  </r>
  <r>
    <x v="1"/>
    <x v="0"/>
    <n v="0"/>
    <n v="2"/>
    <n v="0"/>
    <n v="0"/>
    <n v="-1"/>
    <n v="-2"/>
    <n v="0"/>
    <n v="-790.90207500793895"/>
    <n v="20.749574943705898"/>
    <n v="-391.40531521804598"/>
    <n v="631.50968706379695"/>
    <n v="729.81201390465594"/>
  </r>
  <r>
    <x v="13"/>
    <x v="269"/>
    <n v="-1"/>
    <n v="1"/>
    <n v="0"/>
    <n v="0"/>
    <n v="-1"/>
    <n v="0"/>
    <n v="1"/>
    <n v="83.598309227260799"/>
    <n v="-196.158903396401"/>
    <n v="718.13212208788502"/>
    <n v="-562.655509470693"/>
    <n v="732.77071579547749"/>
  </r>
  <r>
    <x v="4"/>
    <x v="199"/>
    <n v="0"/>
    <n v="1"/>
    <n v="0"/>
    <n v="0"/>
    <n v="0"/>
    <n v="1"/>
    <n v="0"/>
    <n v="-21.5825195891885"/>
    <n v="427.02795262479998"/>
    <n v="656.95942186585603"/>
    <n v="150.11460030252101"/>
    <n v="732.87118309287041"/>
  </r>
  <r>
    <x v="1"/>
    <x v="131"/>
    <n v="0"/>
    <n v="1"/>
    <n v="0"/>
    <n v="0"/>
    <n v="0"/>
    <n v="0"/>
    <n v="0"/>
    <n v="-790.90207500793895"/>
    <n v="20.749574943705898"/>
    <n v="-294.02907570964601"/>
    <n v="560.13203640827703"/>
    <n v="733.35954153966054"/>
  </r>
  <r>
    <x v="4"/>
    <x v="233"/>
    <n v="0"/>
    <n v="1"/>
    <n v="0"/>
    <n v="0"/>
    <n v="0"/>
    <n v="1"/>
    <n v="0"/>
    <n v="-21.5825195891885"/>
    <n v="427.02795262479998"/>
    <n v="-755.00743799526902"/>
    <n v="476.20799236512897"/>
    <n v="735.07196059149624"/>
  </r>
  <r>
    <x v="3"/>
    <x v="12"/>
    <n v="0"/>
    <n v="0"/>
    <n v="-1"/>
    <n v="-1"/>
    <n v="0"/>
    <n v="2"/>
    <n v="0"/>
    <n v="112.155719642069"/>
    <n v="-546.23076697495503"/>
    <n v="811.26227935889403"/>
    <n v="-774.45882730428104"/>
    <n v="735.41690853609089"/>
  </r>
  <r>
    <x v="14"/>
    <x v="248"/>
    <n v="1"/>
    <n v="-1"/>
    <n v="0"/>
    <n v="0"/>
    <n v="0"/>
    <n v="0"/>
    <n v="0"/>
    <n v="270.24"/>
    <n v="700.60000000000105"/>
    <n v="982.80604505761505"/>
    <n v="883.418585202847"/>
    <n v="735.64461777723989"/>
  </r>
  <r>
    <x v="1"/>
    <x v="120"/>
    <n v="-3"/>
    <n v="1"/>
    <n v="0"/>
    <n v="0"/>
    <n v="0"/>
    <n v="0"/>
    <n v="-3"/>
    <n v="-790.90207500793895"/>
    <n v="20.749574943705898"/>
    <n v="-53.852100188403497"/>
    <n v="59.3340794021505"/>
    <n v="738.05923161070314"/>
  </r>
  <r>
    <x v="1"/>
    <x v="254"/>
    <n v="0"/>
    <n v="1"/>
    <n v="0"/>
    <n v="0"/>
    <n v="0"/>
    <n v="0"/>
    <n v="0"/>
    <n v="-790.90207500793895"/>
    <n v="20.749574943705898"/>
    <n v="-531.78812944674996"/>
    <n v="-670.40003707040103"/>
    <n v="738.12453080190824"/>
  </r>
  <r>
    <x v="1"/>
    <x v="211"/>
    <n v="0"/>
    <n v="1"/>
    <n v="0"/>
    <n v="0"/>
    <n v="0"/>
    <n v="0"/>
    <n v="0"/>
    <n v="-790.90207500793895"/>
    <n v="20.749574943705898"/>
    <n v="-379.69862901300701"/>
    <n v="634.42867440724797"/>
    <n v="738.70854273961868"/>
  </r>
  <r>
    <x v="16"/>
    <x v="210"/>
    <n v="0"/>
    <n v="0"/>
    <n v="0"/>
    <n v="0"/>
    <n v="-1"/>
    <n v="1"/>
    <n v="-1"/>
    <n v="710.85000000000105"/>
    <n v="-100"/>
    <n v="439.38989424596502"/>
    <n v="-788.78246608351299"/>
    <n v="740.34578042971123"/>
  </r>
  <r>
    <x v="16"/>
    <x v="210"/>
    <n v="0"/>
    <n v="0"/>
    <n v="1"/>
    <n v="0"/>
    <n v="0"/>
    <n v="0"/>
    <n v="1"/>
    <n v="710.85000000000105"/>
    <n v="-100"/>
    <n v="439.38989424596502"/>
    <n v="-788.78246608351299"/>
    <n v="740.34578042971123"/>
  </r>
  <r>
    <x v="3"/>
    <x v="243"/>
    <n v="-1"/>
    <n v="0"/>
    <n v="-1"/>
    <n v="0"/>
    <n v="0"/>
    <n v="1"/>
    <n v="1"/>
    <n v="112.155719642069"/>
    <n v="-546.23076697495503"/>
    <n v="853.55680780970704"/>
    <n v="-561.93455813643004"/>
    <n v="741.56738236858894"/>
  </r>
  <r>
    <x v="3"/>
    <x v="75"/>
    <n v="0"/>
    <n v="0"/>
    <n v="0"/>
    <n v="0"/>
    <n v="0"/>
    <n v="1"/>
    <n v="0"/>
    <n v="112.155719642069"/>
    <n v="-546.23076697495503"/>
    <n v="-560.89130407178197"/>
    <n v="-858.58401335657197"/>
    <n v="741.99517967114059"/>
  </r>
  <r>
    <x v="19"/>
    <x v="177"/>
    <n v="0"/>
    <n v="0"/>
    <n v="-1"/>
    <n v="0"/>
    <n v="0"/>
    <n v="1"/>
    <n v="0"/>
    <n v="-644.87557936592896"/>
    <n v="944.27054762041303"/>
    <n v="-486.86339479372702"/>
    <n v="218.66021101519701"/>
    <n v="742.61578966624086"/>
  </r>
  <r>
    <x v="4"/>
    <x v="265"/>
    <n v="0"/>
    <n v="1"/>
    <n v="0"/>
    <n v="0"/>
    <n v="0"/>
    <n v="1"/>
    <n v="0"/>
    <n v="-21.5825195891885"/>
    <n v="427.02795262479998"/>
    <n v="710.40077383844005"/>
    <n v="296.60190791001003"/>
    <n v="743.51226956728965"/>
  </r>
  <r>
    <x v="3"/>
    <x v="286"/>
    <n v="0"/>
    <n v="0"/>
    <n v="0"/>
    <n v="0"/>
    <n v="0"/>
    <n v="1"/>
    <n v="0"/>
    <n v="112.155719642069"/>
    <n v="-546.23076697495503"/>
    <n v="-606.85423810851205"/>
    <n v="-735.83264590505496"/>
    <n v="743.5887249268352"/>
  </r>
  <r>
    <x v="4"/>
    <x v="94"/>
    <n v="0"/>
    <n v="1"/>
    <n v="0"/>
    <n v="2"/>
    <n v="-1"/>
    <n v="1"/>
    <n v="0"/>
    <n v="-21.5825195891885"/>
    <n v="427.02795262479998"/>
    <n v="721.76818975162405"/>
    <n v="398.27010485396698"/>
    <n v="743.90677566876582"/>
  </r>
  <r>
    <x v="4"/>
    <x v="43"/>
    <n v="0"/>
    <n v="1"/>
    <n v="0"/>
    <n v="0"/>
    <n v="0"/>
    <n v="1"/>
    <n v="0"/>
    <n v="-21.5825195891885"/>
    <n v="427.02795262479998"/>
    <n v="30.961365529496302"/>
    <n v="-317.14974945212799"/>
    <n v="746.03036944340442"/>
  </r>
  <r>
    <x v="13"/>
    <x v="261"/>
    <n v="-1"/>
    <n v="1"/>
    <n v="0"/>
    <n v="0"/>
    <n v="-1"/>
    <n v="0"/>
    <m/>
    <n v="83.598309227260799"/>
    <n v="-196.158903396401"/>
    <n v="667.935362340295"/>
    <n v="-660.71988492623404"/>
    <n v="746.50297869518704"/>
  </r>
  <r>
    <x v="8"/>
    <x v="170"/>
    <n v="1"/>
    <n v="1"/>
    <n v="2"/>
    <n v="0"/>
    <n v="0"/>
    <n v="0"/>
    <n v="0"/>
    <n v="856.03599488714303"/>
    <n v="-722.59129465318995"/>
    <n v="131.636423466645"/>
    <n v="-903.29955425407002"/>
    <n v="746.59909868829891"/>
  </r>
  <r>
    <x v="3"/>
    <x v="234"/>
    <n v="0"/>
    <n v="0"/>
    <n v="0"/>
    <n v="0"/>
    <n v="0"/>
    <n v="1"/>
    <n v="0"/>
    <n v="112.155719642069"/>
    <n v="-546.23076697495503"/>
    <n v="827.71547583167205"/>
    <n v="-317.58670851131802"/>
    <n v="751.20161750947216"/>
  </r>
  <r>
    <x v="13"/>
    <x v="207"/>
    <n v="-1"/>
    <n v="1"/>
    <n v="0"/>
    <n v="0"/>
    <n v="-1"/>
    <n v="0"/>
    <n v="1"/>
    <n v="83.598309227260799"/>
    <n v="-196.158903396401"/>
    <n v="-421.106982808265"/>
    <n v="361.48947867573798"/>
    <n v="752.12974268828088"/>
  </r>
  <r>
    <x v="1"/>
    <x v="190"/>
    <n v="0"/>
    <n v="1"/>
    <n v="0"/>
    <n v="-1"/>
    <n v="1"/>
    <n v="0"/>
    <n v="0"/>
    <n v="-790.90207500793895"/>
    <n v="20.749574943705898"/>
    <n v="-371.86943623171101"/>
    <n v="-604.35073074388697"/>
    <n v="752.55481164529851"/>
  </r>
  <r>
    <x v="15"/>
    <x v="287"/>
    <n v="2"/>
    <n v="1"/>
    <n v="1"/>
    <n v="0"/>
    <n v="-1"/>
    <n v="-1"/>
    <n v="0"/>
    <n v="-725.95384242315504"/>
    <n v="-744.09917160976795"/>
    <n v="-810.51122258863199"/>
    <n v="5.6873279559155101"/>
    <n v="754.5394260550006"/>
  </r>
  <r>
    <x v="15"/>
    <x v="288"/>
    <n v="0"/>
    <n v="1"/>
    <n v="1"/>
    <n v="0"/>
    <n v="0"/>
    <n v="0"/>
    <n v="0"/>
    <n v="-725.95384242315504"/>
    <n v="-744.09917160976795"/>
    <n v="-669.55678031416903"/>
    <n v="8.9167751640175403"/>
    <n v="755.12491993718845"/>
  </r>
  <r>
    <x v="1"/>
    <x v="139"/>
    <n v="-1"/>
    <n v="-1"/>
    <n v="0"/>
    <n v="0"/>
    <n v="0"/>
    <n v="0"/>
    <n v="2"/>
    <n v="-790.90207500793895"/>
    <n v="20.749574943705898"/>
    <n v="-907.14332722207405"/>
    <n v="767.20981088046699"/>
    <n v="755.4567575652992"/>
  </r>
  <r>
    <x v="13"/>
    <x v="124"/>
    <n v="0"/>
    <n v="1"/>
    <n v="1"/>
    <n v="0"/>
    <n v="-1"/>
    <n v="0"/>
    <n v="1"/>
    <n v="83.598309227260799"/>
    <n v="-196.158903396401"/>
    <n v="253.591700109431"/>
    <n v="541.51258072576104"/>
    <n v="757.00526512740419"/>
  </r>
  <r>
    <x v="13"/>
    <x v="54"/>
    <n v="-1"/>
    <n v="1"/>
    <n v="1"/>
    <n v="0"/>
    <n v="-1"/>
    <n v="0"/>
    <n v="2"/>
    <n v="83.598309227260799"/>
    <n v="-196.158903396401"/>
    <n v="68.556974609693398"/>
    <n v="562.75385600834602"/>
    <n v="759.06180126153436"/>
  </r>
  <r>
    <x v="19"/>
    <x v="72"/>
    <n v="2"/>
    <n v="0"/>
    <n v="-2"/>
    <n v="0"/>
    <n v="-2"/>
    <n v="1"/>
    <n v="0"/>
    <n v="-644.87557936592896"/>
    <n v="944.27054762041303"/>
    <n v="73.580395308128601"/>
    <n v="697.51045176767502"/>
    <n v="759.65092802556512"/>
  </r>
  <r>
    <x v="4"/>
    <x v="282"/>
    <n v="0"/>
    <n v="1"/>
    <n v="0"/>
    <n v="0"/>
    <n v="0"/>
    <n v="1"/>
    <n v="0"/>
    <n v="-21.5825195891885"/>
    <n v="427.02795262479998"/>
    <n v="690.84748579663903"/>
    <n v="161.20304439682999"/>
    <n v="760.40738713433007"/>
  </r>
  <r>
    <x v="4"/>
    <x v="27"/>
    <n v="0"/>
    <n v="1"/>
    <n v="0"/>
    <n v="0"/>
    <n v="0"/>
    <n v="1"/>
    <n v="0"/>
    <n v="-21.5825195891885"/>
    <n v="427.02795262479998"/>
    <n v="738.76654765872502"/>
    <n v="392.36854669695498"/>
    <n v="761.13860661777176"/>
  </r>
  <r>
    <x v="8"/>
    <x v="192"/>
    <n v="3"/>
    <n v="1"/>
    <n v="1"/>
    <n v="0"/>
    <n v="0"/>
    <n v="-2"/>
    <n v="-2"/>
    <n v="856.03599488714303"/>
    <n v="-722.59129465318995"/>
    <n v="122.594488108075"/>
    <n v="-930.67584736457604"/>
    <n v="762.38810650707785"/>
  </r>
  <r>
    <x v="3"/>
    <x v="289"/>
    <n v="0"/>
    <n v="0"/>
    <n v="0"/>
    <n v="0"/>
    <n v="0"/>
    <n v="1"/>
    <n v="0"/>
    <n v="112.155719642069"/>
    <n v="-546.23076697495503"/>
    <n v="873.39575114884201"/>
    <n v="-478.218151070479"/>
    <n v="764.27226921471026"/>
  </r>
  <r>
    <x v="1"/>
    <x v="77"/>
    <n v="0"/>
    <n v="1"/>
    <n v="0"/>
    <n v="0"/>
    <n v="0"/>
    <n v="0"/>
    <n v="0"/>
    <n v="-790.90207500793895"/>
    <n v="20.749574943705898"/>
    <n v="-723.214373125561"/>
    <n v="-742.50109355817301"/>
    <n v="766.24617973252089"/>
  </r>
  <r>
    <x v="1"/>
    <x v="290"/>
    <n v="0"/>
    <n v="1"/>
    <n v="1"/>
    <n v="-1"/>
    <n v="0"/>
    <n v="0"/>
    <n v="0"/>
    <n v="-790.90207500793895"/>
    <n v="20.749574943705898"/>
    <n v="-725.95384242315504"/>
    <n v="-744.09917160976795"/>
    <n v="767.60137963679244"/>
  </r>
  <r>
    <x v="1"/>
    <x v="285"/>
    <n v="-2"/>
    <n v="1"/>
    <n v="3"/>
    <n v="0"/>
    <n v="-2"/>
    <n v="2"/>
    <n v="0"/>
    <n v="-790.90207500793895"/>
    <n v="20.749574943705898"/>
    <n v="-658.89195570260495"/>
    <n v="777.74305473310596"/>
    <n v="768.41772496648809"/>
  </r>
  <r>
    <x v="3"/>
    <x v="42"/>
    <n v="0"/>
    <n v="0"/>
    <n v="0"/>
    <n v="0"/>
    <n v="0"/>
    <n v="1"/>
    <n v="0"/>
    <n v="112.155719642069"/>
    <n v="-546.23076697495503"/>
    <n v="-570.11628428528297"/>
    <n v="-903.45891746452605"/>
    <n v="770.13442907407034"/>
  </r>
  <r>
    <x v="4"/>
    <x v="5"/>
    <n v="0"/>
    <n v="1"/>
    <n v="0"/>
    <n v="0"/>
    <n v="0"/>
    <n v="1"/>
    <n v="0"/>
    <n v="-21.5825195891885"/>
    <n v="427.02795262479998"/>
    <n v="742.81792370324297"/>
    <n v="331.61326478673902"/>
    <n v="770.33239602193828"/>
  </r>
  <r>
    <x v="1"/>
    <x v="159"/>
    <n v="-2"/>
    <n v="-1"/>
    <n v="0"/>
    <n v="0"/>
    <n v="0"/>
    <n v="2"/>
    <n v="0"/>
    <n v="-790.90207500793895"/>
    <n v="20.749574943705898"/>
    <n v="-307.69312176759303"/>
    <n v="621.20741503389002"/>
    <n v="770.74023523973369"/>
  </r>
  <r>
    <x v="8"/>
    <x v="140"/>
    <n v="1"/>
    <n v="1"/>
    <n v="2"/>
    <n v="0"/>
    <n v="0"/>
    <n v="0"/>
    <n v="0"/>
    <n v="856.03599488714303"/>
    <n v="-722.59129465318995"/>
    <n v="99.110397206766507"/>
    <n v="-576.42669579496305"/>
    <n v="770.90884700020251"/>
  </r>
  <r>
    <x v="4"/>
    <x v="288"/>
    <n v="1"/>
    <n v="0"/>
    <n v="0"/>
    <n v="0"/>
    <n v="0"/>
    <n v="1"/>
    <n v="0"/>
    <n v="-21.5825195891885"/>
    <n v="427.02795262479998"/>
    <n v="-669.55678031416903"/>
    <n v="8.9167751640175403"/>
    <n v="771.15990512975122"/>
  </r>
  <r>
    <x v="4"/>
    <x v="160"/>
    <n v="0"/>
    <n v="3"/>
    <n v="0"/>
    <n v="0"/>
    <n v="-2"/>
    <n v="3"/>
    <n v="-2"/>
    <n v="-21.5825195891885"/>
    <n v="427.02795262479998"/>
    <n v="-241.727053825252"/>
    <n v="-315.21713710574198"/>
    <n v="774.20371297424913"/>
  </r>
  <r>
    <x v="3"/>
    <x v="68"/>
    <n v="0"/>
    <n v="-1"/>
    <n v="0"/>
    <n v="2"/>
    <n v="-2"/>
    <n v="1"/>
    <n v="2"/>
    <n v="112.155719642069"/>
    <n v="-546.23076697495503"/>
    <n v="882.77348425669197"/>
    <n v="-468.69409371392999"/>
    <n v="774.50866673009239"/>
  </r>
  <r>
    <x v="19"/>
    <x v="130"/>
    <n v="0"/>
    <n v="0"/>
    <n v="-1"/>
    <n v="0"/>
    <n v="0"/>
    <n v="1"/>
    <n v="0"/>
    <n v="-644.87557936592896"/>
    <n v="944.27054762041303"/>
    <n v="130.451415539859"/>
    <n v="965.56765737765795"/>
    <n v="775.61944013391769"/>
  </r>
  <r>
    <x v="13"/>
    <x v="83"/>
    <n v="-1"/>
    <n v="1"/>
    <n v="0"/>
    <n v="0"/>
    <n v="-1"/>
    <n v="0"/>
    <n v="1"/>
    <n v="83.598309227260799"/>
    <n v="-196.158903396401"/>
    <n v="392.33194805959801"/>
    <n v="515.518812983403"/>
    <n v="775.75874583418567"/>
  </r>
  <r>
    <x v="1"/>
    <x v="128"/>
    <n v="0"/>
    <n v="1"/>
    <n v="0"/>
    <n v="0"/>
    <n v="0"/>
    <n v="0"/>
    <n v="0"/>
    <n v="-790.90207500793895"/>
    <n v="20.749574943705898"/>
    <n v="-268.71698451596097"/>
    <n v="595.46669253120899"/>
    <n v="776.51595861270175"/>
  </r>
  <r>
    <x v="1"/>
    <x v="286"/>
    <n v="0"/>
    <n v="1"/>
    <n v="0"/>
    <n v="0"/>
    <n v="0"/>
    <n v="0"/>
    <n v="0"/>
    <n v="-790.90207500793895"/>
    <n v="20.749574943705898"/>
    <n v="-606.85423810851205"/>
    <n v="-735.83264590505496"/>
    <n v="778.64643014130684"/>
  </r>
  <r>
    <x v="18"/>
    <x v="220"/>
    <n v="0"/>
    <n v="1"/>
    <n v="0"/>
    <n v="0"/>
    <n v="0"/>
    <n v="0"/>
    <n v="1"/>
    <n v="-332.799999999985"/>
    <n v="690"/>
    <n v="47.005060828083799"/>
    <n v="7.5849248036228003"/>
    <n v="780.98797627485294"/>
  </r>
  <r>
    <x v="4"/>
    <x v="283"/>
    <n v="-2"/>
    <n v="-2"/>
    <n v="3"/>
    <n v="0"/>
    <n v="0"/>
    <n v="1"/>
    <n v="2"/>
    <n v="-21.5825195891885"/>
    <n v="427.02795262479998"/>
    <n v="-743.43111333244303"/>
    <n v="726.84907317403201"/>
    <n v="781.63808544396773"/>
  </r>
  <r>
    <x v="19"/>
    <x v="277"/>
    <n v="0"/>
    <n v="0"/>
    <n v="-1"/>
    <n v="0"/>
    <n v="0"/>
    <n v="1"/>
    <n v="0"/>
    <n v="-644.87557936592896"/>
    <n v="944.27054762041303"/>
    <n v="-639.32778641100094"/>
    <n v="162.34969985642499"/>
    <n v="781.9405285407737"/>
  </r>
  <r>
    <x v="18"/>
    <x v="267"/>
    <n v="0"/>
    <n v="1"/>
    <n v="0"/>
    <n v="0"/>
    <n v="0"/>
    <n v="0"/>
    <n v="1"/>
    <n v="-332.799999999985"/>
    <n v="690"/>
    <n v="436.95158983751702"/>
    <n v="832.61207001606294"/>
    <n v="782.85101556530435"/>
  </r>
  <r>
    <x v="1"/>
    <x v="253"/>
    <n v="0"/>
    <n v="-1"/>
    <n v="-1"/>
    <n v="2"/>
    <n v="0"/>
    <n v="0"/>
    <n v="0"/>
    <n v="-790.90207500793895"/>
    <n v="20.749574943705898"/>
    <n v="-892.036574486257"/>
    <n v="-756.71335402019395"/>
    <n v="784.0132606645476"/>
  </r>
  <r>
    <x v="4"/>
    <x v="227"/>
    <n v="0"/>
    <n v="0"/>
    <n v="0"/>
    <n v="1"/>
    <n v="0"/>
    <n v="1"/>
    <n v="0"/>
    <n v="-21.5825195891885"/>
    <n v="427.02795262479998"/>
    <n v="-438.52917819195397"/>
    <n v="-237.894949738718"/>
    <n v="784.83564025057854"/>
  </r>
  <r>
    <x v="26"/>
    <x v="53"/>
    <n v="-2"/>
    <n v="-2"/>
    <n v="2"/>
    <n v="0"/>
    <n v="0"/>
    <n v="0"/>
    <n v="2"/>
    <n v="122.83252763918"/>
    <n v="124.59558457233901"/>
    <n v="841.987584516889"/>
    <n v="-190.96532203181201"/>
    <n v="785.34239769008695"/>
  </r>
  <r>
    <x v="6"/>
    <x v="176"/>
    <n v="0"/>
    <n v="-1"/>
    <n v="-1"/>
    <n v="0"/>
    <s v="-"/>
    <n v="0"/>
    <n v="1"/>
    <n v="-349.37413954297801"/>
    <n v="-55.089808989210603"/>
    <n v="-995.56778527020106"/>
    <n v="-501.94256272364203"/>
    <n v="785.64852911354978"/>
  </r>
  <r>
    <x v="14"/>
    <x v="262"/>
    <n v="1"/>
    <n v="0"/>
    <n v="0"/>
    <n v="0"/>
    <n v="0"/>
    <n v="0"/>
    <n v="0"/>
    <n v="270.24"/>
    <n v="700.60000000000105"/>
    <n v="224.69712933545401"/>
    <n v="-85.474911918909001"/>
    <n v="787.39311669374513"/>
  </r>
  <r>
    <x v="16"/>
    <x v="194"/>
    <n v="0"/>
    <n v="0"/>
    <n v="0"/>
    <n v="0"/>
    <n v="0"/>
    <n v="1"/>
    <n v="0"/>
    <n v="710.85000000000105"/>
    <n v="-100"/>
    <n v="386.49904166753998"/>
    <n v="-817.98419514298598"/>
    <n v="787.84823960348308"/>
  </r>
  <r>
    <x v="4"/>
    <x v="201"/>
    <n v="0"/>
    <n v="1"/>
    <n v="0"/>
    <n v="0"/>
    <n v="0"/>
    <n v="1"/>
    <n v="0"/>
    <n v="-21.5825195891885"/>
    <n v="427.02795262479998"/>
    <n v="-712.60289862072"/>
    <n v="807.009127923101"/>
    <n v="788.60310538188969"/>
  </r>
  <r>
    <x v="1"/>
    <x v="172"/>
    <n v="0"/>
    <n v="1"/>
    <n v="0"/>
    <n v="0"/>
    <n v="0"/>
    <n v="1"/>
    <n v="0"/>
    <n v="-790.90207500793895"/>
    <n v="20.749574943705898"/>
    <n v="-37.968728897955202"/>
    <n v="-218.87582811042799"/>
    <n v="790.14489650521239"/>
  </r>
  <r>
    <x v="1"/>
    <x v="201"/>
    <n v="0"/>
    <n v="1"/>
    <n v="0"/>
    <n v="0"/>
    <n v="0"/>
    <n v="0"/>
    <n v="0"/>
    <n v="-790.90207500793895"/>
    <n v="20.749574943705898"/>
    <n v="-712.60289862072"/>
    <n v="807.009127923101"/>
    <n v="790.14862252254488"/>
  </r>
  <r>
    <x v="8"/>
    <x v="167"/>
    <n v="1"/>
    <n v="1"/>
    <n v="2"/>
    <n v="0"/>
    <n v="0"/>
    <n v="0"/>
    <n v="0"/>
    <n v="856.03599488714303"/>
    <n v="-722.59129465318995"/>
    <n v="84.128924342540998"/>
    <n v="-552.68875196573003"/>
    <n v="790.38433661631564"/>
  </r>
  <r>
    <x v="3"/>
    <x v="133"/>
    <n v="0"/>
    <n v="0"/>
    <n v="0"/>
    <n v="0"/>
    <n v="0"/>
    <n v="1"/>
    <n v="0"/>
    <n v="112.155719642069"/>
    <n v="-546.23076697495503"/>
    <n v="892.32341217542205"/>
    <n v="-416.95220164917401"/>
    <n v="790.80628217377523"/>
  </r>
  <r>
    <x v="5"/>
    <x v="289"/>
    <n v="0"/>
    <n v="3"/>
    <n v="-2"/>
    <n v="-2"/>
    <n v="0"/>
    <n v="-1"/>
    <n v="2"/>
    <n v="710.40077383844005"/>
    <n v="296.60190791001003"/>
    <n v="873.39575114884201"/>
    <n v="-478.218151070479"/>
    <n v="791.77868525677491"/>
  </r>
  <r>
    <x v="19"/>
    <x v="278"/>
    <n v="0"/>
    <n v="0"/>
    <n v="0"/>
    <n v="0"/>
    <n v="0"/>
    <n v="1"/>
    <n v="1"/>
    <n v="-644.87557936592896"/>
    <n v="944.27054762041303"/>
    <n v="-636.79109731946903"/>
    <n v="152.13487697547299"/>
    <n v="792.17692440392921"/>
  </r>
  <r>
    <x v="1"/>
    <x v="212"/>
    <n v="-1"/>
    <n v="2"/>
    <n v="0"/>
    <n v="0"/>
    <n v="0"/>
    <n v="2"/>
    <n v="-1"/>
    <n v="-790.90207500793895"/>
    <n v="20.749574943705898"/>
    <n v="-723.51467712565204"/>
    <n v="810.86294042601605"/>
    <n v="792.98183567287867"/>
  </r>
  <r>
    <x v="1"/>
    <x v="30"/>
    <n v="0"/>
    <n v="1"/>
    <n v="0"/>
    <n v="0"/>
    <n v="0"/>
    <n v="0"/>
    <n v="0"/>
    <n v="-790.90207500793895"/>
    <n v="20.749574943705898"/>
    <n v="-55.5208774538605"/>
    <n v="318.76168939522802"/>
    <n v="793.47131395907286"/>
  </r>
  <r>
    <x v="37"/>
    <x v="248"/>
    <n v="2"/>
    <n v="0"/>
    <n v="0"/>
    <n v="-1"/>
    <n v="2"/>
    <n v="2"/>
    <n v="-1"/>
    <n v="604.06646194144105"/>
    <n v="185.83452775730001"/>
    <n v="982.80604505761505"/>
    <n v="883.418585202847"/>
    <n v="793.76771729593884"/>
  </r>
  <r>
    <x v="1"/>
    <x v="153"/>
    <n v="0"/>
    <n v="1"/>
    <n v="0"/>
    <n v="1"/>
    <n v="-1"/>
    <n v="-2"/>
    <n v="2"/>
    <n v="-790.90207500793895"/>
    <n v="20.749574943705898"/>
    <n v="-282.98642315107497"/>
    <n v="632.68377086380804"/>
    <n v="795.26207600863574"/>
  </r>
  <r>
    <x v="1"/>
    <x v="163"/>
    <n v="0"/>
    <n v="2"/>
    <n v="-1"/>
    <n v="0"/>
    <n v="2"/>
    <n v="-1"/>
    <n v="0"/>
    <n v="-790.90207500793895"/>
    <n v="20.749574943705898"/>
    <n v="4.4098938900165603"/>
    <n v="75.728316195490294"/>
    <n v="797.21000361383642"/>
  </r>
  <r>
    <x v="13"/>
    <x v="265"/>
    <n v="-1"/>
    <n v="1"/>
    <n v="0"/>
    <n v="0"/>
    <n v="-1"/>
    <n v="0"/>
    <n v="1"/>
    <n v="83.598309227260799"/>
    <n v="-196.158903396401"/>
    <n v="710.40077383844005"/>
    <n v="296.60190791001003"/>
    <n v="797.30455084741686"/>
  </r>
  <r>
    <x v="39"/>
    <x v="71"/>
    <n v="0"/>
    <n v="1"/>
    <n v="0"/>
    <n v="0"/>
    <n v="0"/>
    <n v="0"/>
    <n v="0"/>
    <n v="-568.83383693742405"/>
    <n v="-345.54726723189799"/>
    <n v="120.95898181420399"/>
    <n v="-747.90931126540602"/>
    <n v="798.56705872465034"/>
  </r>
  <r>
    <x v="15"/>
    <x v="150"/>
    <n v="1"/>
    <n v="1"/>
    <n v="0"/>
    <n v="1"/>
    <n v="0"/>
    <n v="0"/>
    <n v="0"/>
    <n v="-725.95384242315504"/>
    <n v="-744.09917160976795"/>
    <n v="63.778269184597399"/>
    <n v="-868.00977283368604"/>
    <n v="799.39392366974653"/>
  </r>
  <r>
    <x v="4"/>
    <x v="212"/>
    <n v="0"/>
    <n v="1"/>
    <n v="0"/>
    <n v="0"/>
    <n v="0"/>
    <n v="1"/>
    <n v="0"/>
    <n v="-21.5825195891885"/>
    <n v="427.02795262479998"/>
    <n v="-723.51467712565204"/>
    <n v="810.86294042601605"/>
    <n v="800.02378192410913"/>
  </r>
  <r>
    <x v="13"/>
    <x v="278"/>
    <n v="-1"/>
    <n v="1"/>
    <n v="1"/>
    <n v="0"/>
    <n v="0"/>
    <n v="0"/>
    <n v="2"/>
    <n v="83.598309227260799"/>
    <n v="-196.158903396401"/>
    <n v="-636.79109731946903"/>
    <n v="152.13487697547299"/>
    <n v="800.16839134677195"/>
  </r>
  <r>
    <x v="3"/>
    <x v="183"/>
    <n v="-2"/>
    <n v="0"/>
    <n v="0"/>
    <n v="2"/>
    <n v="-2"/>
    <n v="1"/>
    <n v="2"/>
    <n v="112.155719642069"/>
    <n v="-546.23076697495503"/>
    <n v="-670.76239748316902"/>
    <n v="-379.912509485665"/>
    <n v="800.38899348829239"/>
  </r>
  <r>
    <x v="3"/>
    <x v="38"/>
    <n v="0"/>
    <n v="0"/>
    <n v="0"/>
    <n v="0"/>
    <n v="0"/>
    <n v="1"/>
    <n v="0"/>
    <n v="112.155719642069"/>
    <n v="-546.23076697495503"/>
    <n v="832.48246019350097"/>
    <n v="-897.51309087926404"/>
    <n v="801.41742197250858"/>
  </r>
  <r>
    <x v="27"/>
    <x v="273"/>
    <n v="0"/>
    <n v="0"/>
    <n v="0"/>
    <n v="0"/>
    <n v="0"/>
    <n v="1"/>
    <n v="0"/>
    <n v="477.780000000016"/>
    <n v="502.280000000001"/>
    <n v="83.598309227260799"/>
    <n v="-196.158903396401"/>
    <n v="801.99507923555029"/>
  </r>
  <r>
    <x v="19"/>
    <x v="229"/>
    <n v="0"/>
    <n v="0"/>
    <n v="-1"/>
    <n v="0"/>
    <n v="0"/>
    <n v="2"/>
    <n v="0"/>
    <n v="-644.87557936592896"/>
    <n v="944.27054762041303"/>
    <n v="-392.08686643588999"/>
    <n v="182.17624407102301"/>
    <n v="802.92581281663593"/>
  </r>
  <r>
    <x v="8"/>
    <x v="150"/>
    <n v="1"/>
    <n v="1"/>
    <n v="2"/>
    <n v="1"/>
    <n v="0"/>
    <n v="0"/>
    <n v="0"/>
    <n v="856.03599488714303"/>
    <n v="-722.59129465318995"/>
    <n v="63.778269184597399"/>
    <n v="-868.00977283368604"/>
    <n v="805.49291600342542"/>
  </r>
  <r>
    <x v="8"/>
    <x v="134"/>
    <n v="-2"/>
    <n v="1"/>
    <n v="1"/>
    <n v="3"/>
    <n v="0"/>
    <n v="0"/>
    <n v="-3"/>
    <n v="856.03599488714303"/>
    <n v="-722.59129465318995"/>
    <n v="560.55009548818805"/>
    <n v="27.391613685433601"/>
    <n v="806.09322013255371"/>
  </r>
  <r>
    <x v="13"/>
    <x v="277"/>
    <n v="0"/>
    <n v="1"/>
    <n v="0"/>
    <n v="0"/>
    <n v="0"/>
    <n v="0"/>
    <n v="1"/>
    <n v="83.598309227260799"/>
    <n v="-196.158903396401"/>
    <n v="-639.32778641100094"/>
    <n v="162.34969985642499"/>
    <n v="806.9390053536099"/>
  </r>
  <r>
    <x v="19"/>
    <x v="291"/>
    <n v="0"/>
    <n v="0"/>
    <n v="0"/>
    <n v="0"/>
    <n v="0"/>
    <n v="1"/>
    <n v="0"/>
    <n v="-644.87557936592896"/>
    <n v="944.27054762041303"/>
    <n v="-61.309064506217702"/>
    <n v="384.75615217571902"/>
    <n v="808.45917396944105"/>
  </r>
  <r>
    <x v="5"/>
    <x v="126"/>
    <n v="0"/>
    <n v="2"/>
    <n v="-2"/>
    <n v="0"/>
    <n v="0"/>
    <n v="-2"/>
    <n v="0"/>
    <n v="710.40077383844005"/>
    <n v="296.60190791001003"/>
    <n v="-82.915955520300301"/>
    <n v="134.89820877972201"/>
    <n v="809.62924810858181"/>
  </r>
  <r>
    <x v="19"/>
    <x v="141"/>
    <n v="0"/>
    <n v="1"/>
    <n v="-1"/>
    <n v="0"/>
    <n v="0"/>
    <n v="2"/>
    <n v="0"/>
    <n v="-644.87557936592896"/>
    <n v="944.27054762041303"/>
    <n v="135.633085527866"/>
    <n v="728.31142772400199"/>
    <n v="809.83462351317553"/>
  </r>
  <r>
    <x v="19"/>
    <x v="14"/>
    <n v="0"/>
    <n v="1"/>
    <n v="0"/>
    <n v="0"/>
    <n v="0"/>
    <n v="1"/>
    <n v="0"/>
    <n v="-644.87557936592896"/>
    <n v="944.27054762041303"/>
    <n v="-21.5825195891885"/>
    <n v="427.02795262479998"/>
    <n v="809.95934493260029"/>
  </r>
  <r>
    <x v="4"/>
    <x v="292"/>
    <n v="0"/>
    <n v="1"/>
    <n v="0"/>
    <n v="0"/>
    <n v="0"/>
    <n v="1"/>
    <n v="0"/>
    <n v="-21.5825195891885"/>
    <n v="427.02795262479998"/>
    <n v="-644.87557936592896"/>
    <n v="944.27054762041303"/>
    <n v="809.95934493260029"/>
  </r>
  <r>
    <x v="1"/>
    <x v="206"/>
    <n v="0"/>
    <n v="1"/>
    <n v="0"/>
    <n v="0"/>
    <n v="0"/>
    <n v="0"/>
    <n v="0"/>
    <n v="-790.90207500793895"/>
    <n v="20.749574943705898"/>
    <n v="-332.799999999985"/>
    <n v="690"/>
    <n v="811.02012463601875"/>
  </r>
  <r>
    <x v="4"/>
    <x v="39"/>
    <n v="0"/>
    <n v="1"/>
    <n v="0"/>
    <n v="0"/>
    <n v="0"/>
    <n v="0"/>
    <n v="0"/>
    <n v="-21.5825195891885"/>
    <n v="427.02795262479998"/>
    <n v="-718.60361912604503"/>
    <n v="842.03756460501302"/>
    <n v="811.21599542633248"/>
  </r>
  <r>
    <x v="3"/>
    <x v="53"/>
    <n v="0"/>
    <n v="0"/>
    <n v="0"/>
    <n v="0"/>
    <n v="0"/>
    <n v="1"/>
    <n v="0"/>
    <n v="112.155719642069"/>
    <n v="-546.23076697495503"/>
    <n v="841.987584516889"/>
    <n v="-190.96532203181201"/>
    <n v="811.7068974434718"/>
  </r>
  <r>
    <x v="19"/>
    <x v="15"/>
    <n v="1"/>
    <n v="0"/>
    <n v="0"/>
    <n v="0"/>
    <n v="0"/>
    <n v="1"/>
    <n v="0"/>
    <n v="-644.87557936592896"/>
    <n v="944.27054762041303"/>
    <n v="23.717153034565602"/>
    <n v="481.715285379156"/>
    <n v="813.002836677608"/>
  </r>
  <r>
    <x v="17"/>
    <x v="162"/>
    <n v="0"/>
    <n v="0"/>
    <n v="0"/>
    <n v="1"/>
    <n v="1"/>
    <n v="0"/>
    <n v="0"/>
    <n v="718.13212208788502"/>
    <n v="-562.655509470693"/>
    <n v="-38.433241157740497"/>
    <n v="-861.75915644031898"/>
    <n v="813.54418472109808"/>
  </r>
  <r>
    <x v="15"/>
    <x v="6"/>
    <n v="-1"/>
    <n v="1"/>
    <n v="1"/>
    <n v="0"/>
    <n v="-1"/>
    <n v="1"/>
    <n v="0"/>
    <n v="-725.95384242315504"/>
    <n v="-744.09917160976795"/>
    <n v="-806.56663135869906"/>
    <n v="65.937274659265299"/>
    <n v="814.03775466751608"/>
  </r>
  <r>
    <x v="1"/>
    <x v="291"/>
    <n v="0"/>
    <n v="1"/>
    <n v="0"/>
    <n v="0"/>
    <n v="0"/>
    <n v="0"/>
    <n v="0"/>
    <n v="-790.90207500793895"/>
    <n v="20.749574943705898"/>
    <n v="-61.309064506217702"/>
    <n v="384.75615217571902"/>
    <n v="815.35682326275423"/>
  </r>
  <r>
    <x v="1"/>
    <x v="29"/>
    <n v="0"/>
    <n v="1"/>
    <n v="0"/>
    <n v="0"/>
    <n v="0"/>
    <n v="0"/>
    <n v="0"/>
    <n v="-790.90207500793895"/>
    <n v="20.749574943705898"/>
    <n v="-29.828829948439498"/>
    <n v="317.57417101458498"/>
    <n v="816.90717047779515"/>
  </r>
  <r>
    <x v="4"/>
    <x v="231"/>
    <n v="0"/>
    <n v="1"/>
    <n v="0"/>
    <n v="0"/>
    <n v="0"/>
    <n v="1"/>
    <n v="0"/>
    <n v="-21.5825195891885"/>
    <n v="427.02795262479998"/>
    <n v="791.39878276638001"/>
    <n v="344.87361714458899"/>
    <n v="817.12173684093807"/>
  </r>
  <r>
    <x v="39"/>
    <x v="200"/>
    <n v="-1"/>
    <n v="1"/>
    <n v="0"/>
    <n v="2"/>
    <n v="0"/>
    <n v="0"/>
    <n v="-2"/>
    <n v="-568.83383693742405"/>
    <n v="-345.54726723189799"/>
    <n v="218.08220265025801"/>
    <n v="-568.45045932457401"/>
    <n v="817.87693842378678"/>
  </r>
  <r>
    <x v="4"/>
    <x v="293"/>
    <n v="0"/>
    <n v="1"/>
    <n v="0"/>
    <n v="0"/>
    <n v="0"/>
    <n v="1"/>
    <n v="0"/>
    <n v="-21.5825195891885"/>
    <n v="427.02795262479998"/>
    <n v="-738.40325966010005"/>
    <n v="32.589353690850103"/>
    <n v="818.17710902028227"/>
  </r>
  <r>
    <x v="16"/>
    <x v="221"/>
    <n v="-1"/>
    <n v="2"/>
    <n v="0"/>
    <n v="-1"/>
    <n v="1"/>
    <n v="1"/>
    <n v="0"/>
    <n v="710.85000000000105"/>
    <n v="-100"/>
    <n v="398.21788457706799"/>
    <n v="-862.72855226570596"/>
    <n v="824.31406880821703"/>
  </r>
  <r>
    <x v="1"/>
    <x v="39"/>
    <n v="0"/>
    <n v="1"/>
    <n v="0"/>
    <n v="0"/>
    <n v="0"/>
    <n v="0"/>
    <n v="0"/>
    <n v="-790.90207500793895"/>
    <n v="20.749574943705898"/>
    <n v="-718.60361912604503"/>
    <n v="842.03756460501302"/>
    <n v="824.46408574589691"/>
  </r>
  <r>
    <x v="4"/>
    <x v="17"/>
    <n v="0"/>
    <n v="1"/>
    <n v="0"/>
    <n v="0"/>
    <n v="0"/>
    <n v="1"/>
    <n v="0"/>
    <n v="-21.5825195891885"/>
    <n v="427.02795262479998"/>
    <n v="-775.22718666590504"/>
    <n v="92.706225790690297"/>
    <n v="824.47031556419051"/>
  </r>
  <r>
    <x v="3"/>
    <x v="89"/>
    <n v="0"/>
    <n v="2"/>
    <n v="0"/>
    <n v="0"/>
    <n v="1"/>
    <n v="1"/>
    <n v="-1"/>
    <n v="112.155719642069"/>
    <n v="-546.23076697495503"/>
    <n v="885.84004253077705"/>
    <n v="-256.67170354740699"/>
    <n v="826.09435459685676"/>
  </r>
  <r>
    <x v="4"/>
    <x v="264"/>
    <n v="0"/>
    <n v="-3"/>
    <n v="3"/>
    <n v="-3"/>
    <n v="0"/>
    <n v="1"/>
    <n v="3"/>
    <n v="-21.5825195891885"/>
    <n v="427.02795262479998"/>
    <n v="804.34920165522897"/>
    <n v="376.53130785103201"/>
    <n v="827.47393873835938"/>
  </r>
  <r>
    <x v="13"/>
    <x v="245"/>
    <n v="0"/>
    <n v="1"/>
    <n v="0"/>
    <n v="0"/>
    <n v="0"/>
    <n v="0"/>
    <n v="1"/>
    <n v="83.598309227260799"/>
    <n v="-196.158903396401"/>
    <n v="828.68619723163397"/>
    <n v="166.56223096316401"/>
    <n v="828.68726438983424"/>
  </r>
  <r>
    <x v="50"/>
    <x v="205"/>
    <n v="0"/>
    <n v="-2"/>
    <n v="0"/>
    <n v="0"/>
    <n v="2"/>
    <n v="2"/>
    <n v="-2"/>
    <n v="511.70525308967399"/>
    <n v="187.32579791170701"/>
    <n v="-316.44372303762498"/>
    <n v="154.90101308980201"/>
    <n v="828.78350208690836"/>
  </r>
  <r>
    <x v="1"/>
    <x v="25"/>
    <n v="0"/>
    <n v="1"/>
    <n v="0"/>
    <n v="0"/>
    <n v="0"/>
    <n v="0"/>
    <n v="0"/>
    <n v="-790.90207500793895"/>
    <n v="20.749574943705898"/>
    <n v="-20.785314198196801"/>
    <n v="328.66798451138402"/>
    <n v="829.39349661712322"/>
  </r>
  <r>
    <x v="1"/>
    <x v="20"/>
    <n v="0"/>
    <n v="1"/>
    <n v="0"/>
    <n v="0"/>
    <n v="0"/>
    <n v="0"/>
    <n v="0"/>
    <n v="-790.90207500793895"/>
    <n v="20.749574943705898"/>
    <n v="25.8673133008162"/>
    <n v="-128.16800523737399"/>
    <n v="830.23411117903754"/>
  </r>
  <r>
    <x v="3"/>
    <x v="181"/>
    <n v="-1"/>
    <n v="1"/>
    <n v="0"/>
    <n v="0"/>
    <n v="0"/>
    <n v="1"/>
    <n v="0"/>
    <n v="112.155719642069"/>
    <n v="-546.23076697495503"/>
    <n v="304.042133226396"/>
    <n v="261.59143484259198"/>
    <n v="830.29940712227722"/>
  </r>
  <r>
    <x v="4"/>
    <x v="7"/>
    <n v="0"/>
    <n v="1"/>
    <n v="0"/>
    <n v="0"/>
    <n v="0"/>
    <n v="1"/>
    <n v="0"/>
    <n v="-21.5825195891885"/>
    <n v="427.02795262479998"/>
    <n v="-741.86962030759003"/>
    <n v="13.5431609468919"/>
    <n v="830.53186598121795"/>
  </r>
  <r>
    <x v="4"/>
    <x v="294"/>
    <n v="0"/>
    <n v="1"/>
    <n v="0"/>
    <n v="0"/>
    <n v="0"/>
    <n v="1"/>
    <n v="0"/>
    <n v="-21.5825195891885"/>
    <n v="427.02795262479998"/>
    <n v="-761.64492316621102"/>
    <n v="49.584917432512"/>
    <n v="830.75604481903508"/>
  </r>
  <r>
    <x v="15"/>
    <x v="167"/>
    <n v="0"/>
    <n v="1"/>
    <n v="1"/>
    <n v="0"/>
    <n v="0"/>
    <n v="0"/>
    <n v="0"/>
    <n v="-725.95384242315504"/>
    <n v="-744.09917160976795"/>
    <n v="84.128924342540998"/>
    <n v="-552.68875196573003"/>
    <n v="832.38935466467365"/>
  </r>
  <r>
    <x v="1"/>
    <x v="185"/>
    <n v="0"/>
    <n v="1"/>
    <n v="0"/>
    <n v="0"/>
    <n v="0"/>
    <n v="0"/>
    <n v="0"/>
    <n v="-790.90207500793895"/>
    <n v="20.749574943705898"/>
    <n v="-354.75199567877502"/>
    <n v="-688.55349905012497"/>
    <n v="832.66904738673566"/>
  </r>
  <r>
    <x v="19"/>
    <x v="165"/>
    <n v="0"/>
    <n v="0"/>
    <n v="0"/>
    <n v="0"/>
    <n v="0"/>
    <n v="1"/>
    <n v="0"/>
    <n v="-644.87557936592896"/>
    <n v="944.27054762041303"/>
    <n v="-454.39434117043402"/>
    <n v="133.464876780694"/>
    <n v="832.87990609110966"/>
  </r>
  <r>
    <x v="14"/>
    <x v="284"/>
    <n v="1"/>
    <n v="0"/>
    <n v="0"/>
    <n v="0"/>
    <n v="0"/>
    <n v="0"/>
    <n v="0"/>
    <n v="270.24"/>
    <n v="700.60000000000105"/>
    <n v="-533.41765431401905"/>
    <n v="921.39314591741504"/>
    <n v="833.43580353955258"/>
  </r>
  <r>
    <x v="13"/>
    <x v="119"/>
    <n v="0"/>
    <n v="1"/>
    <n v="0"/>
    <n v="1"/>
    <n v="-1"/>
    <n v="0"/>
    <n v="1"/>
    <n v="83.598309227260799"/>
    <n v="-196.158903396401"/>
    <n v="581.98075435321698"/>
    <n v="472.25577382234798"/>
    <n v="833.76450052228245"/>
  </r>
  <r>
    <x v="4"/>
    <x v="168"/>
    <n v="0"/>
    <n v="-1"/>
    <n v="0"/>
    <n v="-1"/>
    <n v="2"/>
    <n v="1"/>
    <n v="0"/>
    <n v="-21.5825195891885"/>
    <n v="427.02795262479998"/>
    <n v="-856.98725941147802"/>
    <n v="385.44492949445703"/>
    <n v="836.43901578668965"/>
  </r>
  <r>
    <x v="3"/>
    <x v="23"/>
    <n v="0"/>
    <n v="1"/>
    <n v="0"/>
    <n v="0"/>
    <n v="0"/>
    <n v="1"/>
    <n v="1"/>
    <n v="112.155719642069"/>
    <n v="-546.23076697495503"/>
    <n v="938.30796393054504"/>
    <n v="-682.838665698868"/>
    <n v="837.37043698511866"/>
  </r>
  <r>
    <x v="13"/>
    <x v="295"/>
    <n v="0"/>
    <n v="1"/>
    <n v="-2"/>
    <n v="-2"/>
    <n v="0"/>
    <n v="0"/>
    <n v="3"/>
    <n v="83.598309227260799"/>
    <n v="-196.158903396401"/>
    <n v="-564.64492396434002"/>
    <n v="-726.71742612956098"/>
    <n v="837.68229981508694"/>
  </r>
  <r>
    <x v="1"/>
    <x v="220"/>
    <n v="0"/>
    <n v="1"/>
    <n v="0"/>
    <n v="0"/>
    <n v="0"/>
    <n v="0"/>
    <n v="0"/>
    <n v="-790.90207500793895"/>
    <n v="20.749574943705898"/>
    <n v="47.005060828083799"/>
    <n v="7.5849248036228003"/>
    <n v="838.01054665095819"/>
  </r>
  <r>
    <x v="13"/>
    <x v="60"/>
    <n v="-2"/>
    <n v="1"/>
    <n v="2"/>
    <m/>
    <n v="-1"/>
    <n v="0"/>
    <n v="1"/>
    <n v="83.598309227260799"/>
    <n v="-196.158903396401"/>
    <n v="382.57646973222899"/>
    <n v="-981.61327942577702"/>
    <n v="840.43233950308627"/>
  </r>
  <r>
    <x v="3"/>
    <x v="135"/>
    <n v="0"/>
    <n v="0"/>
    <n v="0"/>
    <n v="0"/>
    <n v="0"/>
    <n v="1"/>
    <n v="0"/>
    <n v="112.155719642069"/>
    <n v="-546.23076697495503"/>
    <n v="924.53687980498501"/>
    <n v="-330.65756162089798"/>
    <n v="840.49685082947678"/>
  </r>
  <r>
    <x v="8"/>
    <x v="223"/>
    <n v="1"/>
    <n v="1"/>
    <n v="1"/>
    <n v="0"/>
    <n v="0"/>
    <n v="0"/>
    <n v="0"/>
    <n v="856.03599488714303"/>
    <n v="-722.59129465318995"/>
    <n v="21.304132676519899"/>
    <n v="-621.85390101048199"/>
    <n v="840.78850150768631"/>
  </r>
  <r>
    <x v="8"/>
    <x v="26"/>
    <n v="2"/>
    <n v="-1"/>
    <n v="1"/>
    <n v="-1"/>
    <n v="0"/>
    <n v="0"/>
    <n v="0"/>
    <n v="856.03599488714303"/>
    <n v="-722.59129465318995"/>
    <n v="180.47264423444599"/>
    <n v="-218.84912618710899"/>
    <n v="842.69924233738834"/>
  </r>
  <r>
    <x v="3"/>
    <x v="113"/>
    <n v="0"/>
    <n v="0"/>
    <n v="0"/>
    <n v="0"/>
    <n v="0"/>
    <n v="1"/>
    <n v="0"/>
    <n v="112.155719642069"/>
    <n v="-546.23076697495503"/>
    <n v="-601.30000000000098"/>
    <n v="-995.10000000000105"/>
    <n v="842.91319377885941"/>
  </r>
  <r>
    <x v="4"/>
    <x v="166"/>
    <n v="0"/>
    <n v="1"/>
    <n v="0"/>
    <n v="0"/>
    <n v="0"/>
    <n v="1"/>
    <n v="0"/>
    <n v="-21.5825195891885"/>
    <n v="427.02795262479998"/>
    <n v="-543.49122429784995"/>
    <n v="-235.75536170987499"/>
    <n v="843.6056056067489"/>
  </r>
  <r>
    <x v="19"/>
    <x v="296"/>
    <n v="0"/>
    <n v="0"/>
    <n v="0"/>
    <n v="0"/>
    <n v="0"/>
    <n v="1"/>
    <n v="0"/>
    <n v="-644.87557936592896"/>
    <n v="944.27054762041303"/>
    <n v="-861.68911728802505"/>
    <n v="128.94672793532001"/>
    <n v="843.6593158213725"/>
  </r>
  <r>
    <x v="13"/>
    <x v="5"/>
    <n v="0"/>
    <n v="1"/>
    <n v="0"/>
    <n v="0"/>
    <n v="0"/>
    <n v="0"/>
    <n v="1"/>
    <n v="83.598309227260799"/>
    <n v="-196.158903396401"/>
    <n v="742.81792370324297"/>
    <n v="331.61326478673902"/>
    <n v="844.46075197050766"/>
  </r>
  <r>
    <x v="4"/>
    <x v="174"/>
    <n v="-1"/>
    <n v="1"/>
    <n v="-1"/>
    <n v="0"/>
    <n v="1"/>
    <n v="1"/>
    <n v="1"/>
    <n v="-21.5825195891885"/>
    <n v="427.02795262479998"/>
    <n v="822.37207979324296"/>
    <n v="491.41918149783999"/>
    <n v="846.40746462595689"/>
  </r>
  <r>
    <x v="4"/>
    <x v="232"/>
    <n v="0"/>
    <n v="1"/>
    <n v="0"/>
    <n v="0"/>
    <n v="0"/>
    <n v="1"/>
    <n v="0"/>
    <n v="-21.5825195891885"/>
    <n v="427.02795262479998"/>
    <n v="670.11807590940396"/>
    <n v="916.740706613817"/>
    <n v="847.50710630213291"/>
  </r>
  <r>
    <x v="52"/>
    <x v="98"/>
    <n v="1"/>
    <n v="0"/>
    <n v="0"/>
    <n v="0"/>
    <n v="-1"/>
    <n v="-1"/>
    <n v="0"/>
    <n v="-507.31785196267998"/>
    <n v="-48.850946929167002"/>
    <n v="-29.778363486510798"/>
    <n v="-749.63686772732797"/>
    <n v="848.02409744240617"/>
  </r>
  <r>
    <x v="5"/>
    <x v="35"/>
    <n v="0"/>
    <n v="1"/>
    <n v="-1"/>
    <n v="0"/>
    <n v="0"/>
    <n v="0"/>
    <n v="0"/>
    <n v="710.40077383844005"/>
    <n v="296.60190791001003"/>
    <n v="598.20337894332499"/>
    <n v="-545.69537773743104"/>
    <n v="849.73700215437088"/>
  </r>
  <r>
    <x v="19"/>
    <x v="4"/>
    <n v="0"/>
    <n v="2"/>
    <n v="-1"/>
    <n v="0"/>
    <n v="0"/>
    <n v="-1"/>
    <n v="0"/>
    <n v="-644.87557936592896"/>
    <n v="944.27054762041303"/>
    <n v="0.4"/>
    <n v="387.75"/>
    <n v="852.11248861271804"/>
  </r>
  <r>
    <x v="13"/>
    <x v="243"/>
    <n v="-1"/>
    <n v="1"/>
    <n v="-1"/>
    <n v="0"/>
    <n v="0"/>
    <n v="0"/>
    <n v="2"/>
    <n v="83.598309227260799"/>
    <n v="-196.158903396401"/>
    <n v="853.55680780970704"/>
    <n v="-561.93455813643004"/>
    <n v="852.42472931035491"/>
  </r>
  <r>
    <x v="15"/>
    <x v="3"/>
    <n v="0"/>
    <n v="1"/>
    <n v="1"/>
    <n v="0"/>
    <n v="0"/>
    <n v="0"/>
    <n v="0"/>
    <n v="-725.95384242315504"/>
    <n v="-744.09917160976795"/>
    <n v="93.650000000000105"/>
    <n v="-507.95000000000101"/>
    <n v="852.94600636076564"/>
  </r>
  <r>
    <x v="5"/>
    <x v="58"/>
    <n v="0"/>
    <n v="1"/>
    <n v="-1"/>
    <n v="0"/>
    <n v="0"/>
    <n v="-1"/>
    <n v="0"/>
    <n v="710.40077383844005"/>
    <n v="296.60190791001003"/>
    <n v="-142.57567981519199"/>
    <n v="306.23878466920002"/>
    <n v="853.03089034407094"/>
  </r>
  <r>
    <x v="4"/>
    <x v="1"/>
    <n v="0"/>
    <n v="1"/>
    <n v="0"/>
    <n v="0"/>
    <n v="0"/>
    <n v="1"/>
    <n v="0"/>
    <n v="-21.5825195891885"/>
    <n v="427.02795262479998"/>
    <n v="-784.21125914012703"/>
    <n v="42.738986401116897"/>
    <n v="853.97927606606493"/>
  </r>
  <r>
    <x v="5"/>
    <x v="269"/>
    <n v="0"/>
    <n v="1"/>
    <n v="-1"/>
    <n v="1"/>
    <n v="1"/>
    <n v="-1"/>
    <n v="0"/>
    <n v="710.40077383844005"/>
    <n v="296.60190791001003"/>
    <n v="718.13212208788502"/>
    <n v="-562.655509470693"/>
    <n v="859.29219888784621"/>
  </r>
  <r>
    <x v="19"/>
    <x v="30"/>
    <n v="0"/>
    <n v="0"/>
    <n v="1"/>
    <n v="0"/>
    <n v="0"/>
    <n v="0"/>
    <n v="-1"/>
    <n v="-644.87557936592896"/>
    <n v="944.27054762041303"/>
    <n v="-55.5208774538605"/>
    <n v="318.76168939522802"/>
    <n v="859.41858042751073"/>
  </r>
  <r>
    <x v="53"/>
    <x v="107"/>
    <n v="0"/>
    <n v="0"/>
    <n v="0"/>
    <n v="0"/>
    <n v="1"/>
    <n v="1"/>
    <n v="0"/>
    <n v="-548.46507992986994"/>
    <n v="102.750253900581"/>
    <n v="241.29008568245001"/>
    <n v="444.37650491597299"/>
    <n v="860.47760981572003"/>
  </r>
  <r>
    <x v="4"/>
    <x v="226"/>
    <n v="1"/>
    <n v="1"/>
    <n v="0"/>
    <n v="0"/>
    <n v="0"/>
    <n v="0"/>
    <n v="1"/>
    <n v="-21.5825195891885"/>
    <n v="427.02795262479998"/>
    <n v="-869.97314711405397"/>
    <n v="572.41062974749798"/>
    <n v="860.75709679293254"/>
  </r>
  <r>
    <x v="1"/>
    <x v="74"/>
    <n v="0"/>
    <n v="-1"/>
    <n v="0"/>
    <n v="1"/>
    <n v="0"/>
    <n v="0"/>
    <n v="-1"/>
    <n v="-790.90207500793895"/>
    <n v="20.749574943705898"/>
    <n v="-141.89208733738101"/>
    <n v="586.69438887033402"/>
    <n v="861.10829545800084"/>
  </r>
  <r>
    <x v="15"/>
    <x v="95"/>
    <n v="0"/>
    <n v="1"/>
    <n v="1"/>
    <n v="0"/>
    <n v="0"/>
    <n v="1"/>
    <n v="0"/>
    <n v="-725.95384242315504"/>
    <n v="-744.09917160976795"/>
    <n v="112.155719642069"/>
    <n v="-546.23076697495503"/>
    <n v="861.15012836199924"/>
  </r>
  <r>
    <x v="51"/>
    <x v="112"/>
    <n v="0"/>
    <n v="0"/>
    <n v="0"/>
    <n v="0"/>
    <n v="0"/>
    <n v="1"/>
    <n v="0"/>
    <n v="120.95898181420399"/>
    <n v="-747.90931126540602"/>
    <n v="949.14705911505496"/>
    <n v="-984.26107189337995"/>
    <n v="861.25353185645827"/>
  </r>
  <r>
    <x v="54"/>
    <x v="98"/>
    <n v="0"/>
    <n v="0"/>
    <n v="-2"/>
    <n v="-2"/>
    <n v="0"/>
    <n v="0"/>
    <n v="2"/>
    <n v="176.47038630854701"/>
    <n v="88.331479600880698"/>
    <n v="-29.778363486510798"/>
    <n v="-749.63686772732797"/>
    <n v="862.97711320520762"/>
  </r>
  <r>
    <x v="4"/>
    <x v="6"/>
    <n v="-1"/>
    <n v="1"/>
    <n v="0"/>
    <n v="0"/>
    <n v="-1"/>
    <n v="1"/>
    <n v="0"/>
    <n v="-21.5825195891885"/>
    <n v="427.02795262479998"/>
    <n v="-806.56663135869906"/>
    <n v="65.937274659265299"/>
    <n v="864.05239045105191"/>
  </r>
  <r>
    <x v="3"/>
    <x v="297"/>
    <n v="-1"/>
    <n v="1"/>
    <n v="0"/>
    <n v="-1"/>
    <n v="0"/>
    <n v="1"/>
    <n v="1"/>
    <n v="112.155719642069"/>
    <n v="-546.23076697495503"/>
    <n v="922.370805495372"/>
    <n v="-240.179699691575"/>
    <n v="866.09222437888855"/>
  </r>
  <r>
    <x v="3"/>
    <x v="109"/>
    <n v="0"/>
    <n v="0"/>
    <n v="1"/>
    <n v="0"/>
    <n v="0"/>
    <n v="1"/>
    <n v="0"/>
    <n v="112.155719642069"/>
    <n v="-546.23076697495503"/>
    <n v="855.34928154168904"/>
    <n v="-991.37681730045801"/>
    <n v="866.30922687539214"/>
  </r>
  <r>
    <x v="4"/>
    <x v="169"/>
    <n v="0"/>
    <n v="1"/>
    <n v="0"/>
    <n v="-1"/>
    <n v="1"/>
    <n v="-1"/>
    <n v="1"/>
    <n v="-21.5825195891885"/>
    <n v="427.02795262479998"/>
    <n v="-218.945733603268"/>
    <n v="-418.97460830251299"/>
    <n v="868.71892539620615"/>
  </r>
  <r>
    <x v="4"/>
    <x v="298"/>
    <n v="0"/>
    <n v="1"/>
    <n v="0"/>
    <n v="0"/>
    <n v="0"/>
    <n v="1"/>
    <n v="0"/>
    <n v="-21.5825195891885"/>
    <n v="427.02795262479998"/>
    <n v="-790.90207500793895"/>
    <n v="20.749574943705898"/>
    <n v="870.00844738478588"/>
  </r>
  <r>
    <x v="4"/>
    <x v="90"/>
    <n v="0"/>
    <n v="1"/>
    <n v="0"/>
    <n v="0"/>
    <n v="0"/>
    <n v="1"/>
    <n v="0"/>
    <n v="-21.5825195891885"/>
    <n v="427.02795262479998"/>
    <n v="733.654134441682"/>
    <n v="860.39691253137596"/>
    <n v="870.7416717960914"/>
  </r>
  <r>
    <x v="3"/>
    <x v="111"/>
    <n v="0"/>
    <n v="0"/>
    <n v="0"/>
    <n v="0"/>
    <n v="0"/>
    <n v="1"/>
    <n v="0"/>
    <n v="112.155719642069"/>
    <n v="-546.23076697495503"/>
    <n v="859.89437472915597"/>
    <n v="-994.11610982463299"/>
    <n v="871.61595708833784"/>
  </r>
  <r>
    <x v="13"/>
    <x v="213"/>
    <n v="0"/>
    <n v="1"/>
    <n v="1"/>
    <n v="0"/>
    <n v="0"/>
    <n v="0"/>
    <n v="1"/>
    <n v="83.598309227260799"/>
    <n v="-196.158903396401"/>
    <n v="-765.55022056776397"/>
    <n v="-394.47436343740799"/>
    <n v="871.99899503630638"/>
  </r>
  <r>
    <x v="13"/>
    <x v="94"/>
    <n v="0"/>
    <n v="1"/>
    <n v="0"/>
    <n v="2"/>
    <n v="-2"/>
    <n v="0"/>
    <n v="1"/>
    <n v="83.598309227260799"/>
    <n v="-196.158903396401"/>
    <n v="721.76818975162405"/>
    <n v="398.27010485396698"/>
    <n v="872.12765250162556"/>
  </r>
  <r>
    <x v="4"/>
    <x v="279"/>
    <n v="0"/>
    <n v="1"/>
    <n v="0"/>
    <n v="0"/>
    <n v="0"/>
    <n v="1"/>
    <n v="0"/>
    <n v="-21.5825195891885"/>
    <n v="427.02795262479998"/>
    <n v="840.19743197657897"/>
    <n v="570.99066085268498"/>
    <n v="873.72189298483499"/>
  </r>
  <r>
    <x v="8"/>
    <x v="204"/>
    <n v="1"/>
    <n v="1"/>
    <n v="1"/>
    <n v="0"/>
    <n v="0"/>
    <n v="0"/>
    <n v="0"/>
    <n v="856.03599488714303"/>
    <n v="-722.59129465318995"/>
    <n v="7.1253628367259898"/>
    <n v="-932.68589327362997"/>
    <n v="874.52215613883811"/>
  </r>
  <r>
    <x v="13"/>
    <x v="286"/>
    <n v="0"/>
    <n v="1"/>
    <n v="-1"/>
    <n v="-1"/>
    <n v="0"/>
    <n v="0"/>
    <n v="1"/>
    <n v="83.598309227260799"/>
    <n v="-196.158903396401"/>
    <n v="-606.85423810851205"/>
    <n v="-735.83264590505496"/>
    <n v="876.34038391241256"/>
  </r>
  <r>
    <x v="19"/>
    <x v="25"/>
    <n v="2"/>
    <n v="0"/>
    <n v="0"/>
    <n v="-1"/>
    <n v="0"/>
    <n v="-1"/>
    <n v="0"/>
    <n v="-644.87557936592896"/>
    <n v="944.27054762041303"/>
    <n v="-20.785314198196801"/>
    <n v="328.66798451138402"/>
    <n v="876.61575093283386"/>
  </r>
  <r>
    <x v="19"/>
    <x v="29"/>
    <n v="0"/>
    <n v="0"/>
    <n v="0"/>
    <n v="0"/>
    <n v="0"/>
    <n v="1"/>
    <n v="0"/>
    <n v="-644.87557936592896"/>
    <n v="944.27054762041303"/>
    <n v="-29.828829948439498"/>
    <n v="317.57417101458498"/>
    <n v="878.08362495829169"/>
  </r>
  <r>
    <x v="4"/>
    <x v="252"/>
    <n v="0"/>
    <n v="1"/>
    <n v="0"/>
    <n v="0"/>
    <n v="1"/>
    <n v="0"/>
    <n v="0"/>
    <n v="-21.5825195891885"/>
    <n v="427.02795262479998"/>
    <n v="537.93212883990395"/>
    <n v="-250.34688714126401"/>
    <n v="878.57459293723707"/>
  </r>
  <r>
    <x v="13"/>
    <x v="294"/>
    <n v="0"/>
    <n v="1"/>
    <n v="0"/>
    <n v="0"/>
    <n v="0"/>
    <n v="1"/>
    <n v="1"/>
    <n v="83.598309227260799"/>
    <n v="-196.158903396401"/>
    <n v="-761.64492316621102"/>
    <n v="49.584917432512"/>
    <n v="880.24209589325903"/>
  </r>
  <r>
    <x v="3"/>
    <x v="125"/>
    <n v="0"/>
    <n v="0"/>
    <n v="0"/>
    <n v="0"/>
    <n v="0"/>
    <n v="1"/>
    <n v="0"/>
    <n v="112.155719642069"/>
    <n v="-546.23076697495503"/>
    <n v="986.86970087438397"/>
    <n v="-433.67964176872499"/>
    <n v="881.92533966797623"/>
  </r>
  <r>
    <x v="4"/>
    <x v="70"/>
    <n v="0"/>
    <n v="1"/>
    <n v="0"/>
    <n v="0"/>
    <n v="0"/>
    <n v="1"/>
    <n v="0"/>
    <n v="-21.5825195891885"/>
    <n v="427.02795262479998"/>
    <n v="-803.72097790714895"/>
    <n v="834.57684502519999"/>
    <n v="881.95049049070144"/>
  </r>
  <r>
    <x v="19"/>
    <x v="80"/>
    <n v="2"/>
    <n v="-1"/>
    <n v="0"/>
    <n v="0"/>
    <n v="-1"/>
    <n v="1"/>
    <n v="0"/>
    <n v="-644.87557936592896"/>
    <n v="944.27054762041303"/>
    <n v="-118.494993708233"/>
    <n v="234.657036382482"/>
    <n v="883.53146875975176"/>
  </r>
  <r>
    <x v="4"/>
    <x v="225"/>
    <n v="0"/>
    <n v="-1"/>
    <n v="1"/>
    <n v="-1"/>
    <n v="1"/>
    <n v="1"/>
    <n v="0"/>
    <n v="-21.5825195891885"/>
    <n v="427.02795262479998"/>
    <n v="-890.77411156364496"/>
    <n v="586.29904856389101"/>
    <n v="883.66357034831378"/>
  </r>
  <r>
    <x v="3"/>
    <x v="199"/>
    <n v="0"/>
    <n v="0"/>
    <n v="0"/>
    <n v="0"/>
    <n v="0"/>
    <n v="1"/>
    <n v="0"/>
    <n v="112.155719642069"/>
    <n v="-546.23076697495503"/>
    <n v="656.95942186585603"/>
    <n v="150.11460030252101"/>
    <n v="884.14249105308124"/>
  </r>
  <r>
    <x v="3"/>
    <x v="100"/>
    <n v="0"/>
    <n v="0"/>
    <n v="0"/>
    <n v="0"/>
    <n v="0"/>
    <n v="1"/>
    <n v="0"/>
    <n v="112.155719642069"/>
    <n v="-546.23076697495503"/>
    <n v="998.65866447417795"/>
    <n v="-513.41253325295395"/>
    <n v="887.11020040389178"/>
  </r>
  <r>
    <x v="6"/>
    <x v="285"/>
    <n v="0"/>
    <n v="0"/>
    <n v="0"/>
    <n v="0"/>
    <n v="1"/>
    <n v="1"/>
    <n v="1"/>
    <n v="-349.37413954297801"/>
    <n v="-55.089808989210603"/>
    <n v="-658.89195570260495"/>
    <n v="777.74305473310596"/>
    <n v="888.48852407678248"/>
  </r>
  <r>
    <x v="1"/>
    <x v="43"/>
    <n v="0"/>
    <n v="1"/>
    <n v="0"/>
    <n v="0"/>
    <n v="0"/>
    <n v="0"/>
    <n v="0"/>
    <n v="-790.90207500793895"/>
    <n v="20.749574943705898"/>
    <n v="30.961365529496302"/>
    <n v="-317.14974945212799"/>
    <n v="888.61435297838364"/>
  </r>
  <r>
    <x v="4"/>
    <x v="245"/>
    <n v="0"/>
    <n v="1"/>
    <n v="0"/>
    <n v="0"/>
    <n v="0"/>
    <n v="1"/>
    <n v="0"/>
    <n v="-21.5825195891885"/>
    <n v="427.02795262479998"/>
    <n v="828.68619723163397"/>
    <n v="166.56223096316401"/>
    <n v="889.26895985682802"/>
  </r>
  <r>
    <x v="39"/>
    <x v="291"/>
    <n v="0"/>
    <n v="1"/>
    <n v="0"/>
    <n v="0"/>
    <n v="0"/>
    <n v="0"/>
    <n v="0"/>
    <n v="-568.83383693742405"/>
    <n v="-345.54726723189799"/>
    <n v="-61.309064506217702"/>
    <n v="384.75615217571902"/>
    <n v="889.33934975902503"/>
  </r>
  <r>
    <x v="3"/>
    <x v="37"/>
    <n v="0"/>
    <n v="0"/>
    <n v="0"/>
    <n v="0"/>
    <n v="0"/>
    <n v="1"/>
    <n v="0"/>
    <n v="112.155719642069"/>
    <n v="-546.23076697495503"/>
    <n v="66.513902144375194"/>
    <n v="342.04514291755999"/>
    <n v="889.44773179758477"/>
  </r>
  <r>
    <x v="31"/>
    <x v="95"/>
    <n v="0"/>
    <n v="0"/>
    <n v="1"/>
    <n v="0"/>
    <n v="0"/>
    <n v="0"/>
    <n v="0"/>
    <n v="-765.55022056776397"/>
    <n v="-394.47436343740799"/>
    <n v="112.155719642069"/>
    <n v="-546.23076697495503"/>
    <n v="890.72875977722742"/>
  </r>
  <r>
    <x v="13"/>
    <x v="231"/>
    <n v="0"/>
    <n v="1"/>
    <n v="0"/>
    <n v="0"/>
    <n v="0"/>
    <n v="0"/>
    <n v="1"/>
    <n v="83.598309227260799"/>
    <n v="-196.158903396401"/>
    <n v="791.39878276638001"/>
    <n v="344.87361714458899"/>
    <n v="890.89713133736052"/>
  </r>
  <r>
    <x v="4"/>
    <x v="296"/>
    <n v="0"/>
    <n v="0"/>
    <n v="0"/>
    <n v="1"/>
    <n v="0"/>
    <n v="0"/>
    <n v="0"/>
    <n v="-21.5825195891885"/>
    <n v="427.02795262479998"/>
    <n v="-861.68911728802505"/>
    <n v="128.94672793532001"/>
    <n v="891.42106325209477"/>
  </r>
  <r>
    <x v="55"/>
    <x v="23"/>
    <n v="1"/>
    <n v="0"/>
    <n v="0"/>
    <n v="1"/>
    <n v="0"/>
    <n v="0"/>
    <n v="0"/>
    <n v="63.778269184597399"/>
    <n v="-868.00977283368604"/>
    <n v="938.30796393054504"/>
    <n v="-682.838665698868"/>
    <n v="893.91863494949837"/>
  </r>
  <r>
    <x v="4"/>
    <x v="287"/>
    <n v="1"/>
    <n v="1"/>
    <n v="0"/>
    <n v="0"/>
    <n v="-1"/>
    <n v="0"/>
    <n v="0"/>
    <n v="-21.5825195891885"/>
    <n v="427.02795262479998"/>
    <n v="-810.51122258863199"/>
    <n v="5.6873279559155101"/>
    <n v="894.39164822394775"/>
  </r>
  <r>
    <x v="13"/>
    <x v="238"/>
    <n v="1"/>
    <n v="0"/>
    <n v="0"/>
    <n v="-1"/>
    <n v="0"/>
    <n v="0"/>
    <n v="1"/>
    <n v="83.598309227260799"/>
    <n v="-196.158903396401"/>
    <n v="977.79683390392802"/>
    <n v="-172.835181374576"/>
    <n v="894.50265373719253"/>
  </r>
  <r>
    <x v="13"/>
    <x v="249"/>
    <n v="-1"/>
    <n v="1"/>
    <n v="0"/>
    <n v="0"/>
    <n v="-1"/>
    <n v="0"/>
    <n v="1"/>
    <n v="83.598309227260799"/>
    <n v="-196.158903396401"/>
    <n v="-521.36848239234098"/>
    <n v="464.47859102927299"/>
    <n v="895.78274040279837"/>
  </r>
  <r>
    <x v="44"/>
    <x v="4"/>
    <n v="0"/>
    <n v="1"/>
    <n v="0"/>
    <n v="0"/>
    <n v="0"/>
    <n v="0"/>
    <n v="0"/>
    <n v="-733.56202740104095"/>
    <n v="-126.406980416252"/>
    <n v="0.4"/>
    <n v="387.75"/>
    <n v="896.13484374696907"/>
  </r>
  <r>
    <x v="3"/>
    <x v="299"/>
    <n v="0"/>
    <n v="0"/>
    <n v="0"/>
    <n v="0"/>
    <n v="0"/>
    <n v="1"/>
    <n v="0"/>
    <n v="112.155719642069"/>
    <n v="-546.23076697495503"/>
    <n v="-694.88763872276797"/>
    <n v="-936.714164179661"/>
    <n v="896.54685642933509"/>
  </r>
  <r>
    <x v="4"/>
    <x v="281"/>
    <n v="0"/>
    <n v="1"/>
    <n v="0"/>
    <n v="0"/>
    <n v="0"/>
    <n v="1"/>
    <n v="0"/>
    <n v="-21.5825195891885"/>
    <n v="427.02795262479998"/>
    <n v="760.306170523074"/>
    <n v="-15.6007986052088"/>
    <n v="898.48212844825503"/>
  </r>
  <r>
    <x v="15"/>
    <x v="145"/>
    <n v="0"/>
    <n v="1"/>
    <n v="1"/>
    <n v="0"/>
    <n v="0"/>
    <n v="0"/>
    <n v="0"/>
    <n v="-725.95384242315504"/>
    <n v="-744.09917160976795"/>
    <n v="164.59941871136701"/>
    <n v="-864.75710830130299"/>
    <n v="898.68985117446971"/>
  </r>
  <r>
    <x v="1"/>
    <x v="21"/>
    <n v="0"/>
    <n v="1"/>
    <n v="0"/>
    <n v="0"/>
    <n v="0"/>
    <n v="0"/>
    <n v="0"/>
    <n v="-790.90207500793895"/>
    <n v="20.749574943705898"/>
    <n v="40.994453197238599"/>
    <n v="363.44913280046302"/>
    <n v="899.71930100173165"/>
  </r>
  <r>
    <x v="4"/>
    <x v="82"/>
    <n v="0"/>
    <n v="1"/>
    <n v="0"/>
    <n v="0"/>
    <n v="0"/>
    <n v="1"/>
    <n v="0"/>
    <n v="-21.5825195891885"/>
    <n v="427.02795262479998"/>
    <n v="-829.85902119436696"/>
    <n v="824.49765542622094"/>
    <n v="900.71808447047181"/>
  </r>
  <r>
    <x v="1"/>
    <x v="273"/>
    <n v="0"/>
    <n v="1"/>
    <n v="0"/>
    <n v="0"/>
    <n v="0"/>
    <n v="0"/>
    <n v="0"/>
    <n v="-790.90207500793895"/>
    <n v="20.749574943705898"/>
    <n v="83.598309227260799"/>
    <n v="-196.158903396401"/>
    <n v="900.99956159996691"/>
  </r>
  <r>
    <x v="4"/>
    <x v="272"/>
    <n v="0"/>
    <n v="1"/>
    <n v="0"/>
    <n v="0"/>
    <n v="0"/>
    <n v="1"/>
    <n v="0"/>
    <n v="-21.5825195891885"/>
    <n v="427.02795262479998"/>
    <n v="-733.56202740104095"/>
    <n v="-126.406980416252"/>
    <n v="901.7788224693245"/>
  </r>
  <r>
    <x v="19"/>
    <x v="64"/>
    <n v="0"/>
    <n v="0"/>
    <n v="0"/>
    <n v="0"/>
    <n v="0"/>
    <n v="1"/>
    <n v="0"/>
    <n v="-644.87557936592896"/>
    <n v="944.27054762041303"/>
    <n v="253.64358898560599"/>
    <n v="864.10803039336804"/>
    <n v="902.08798077754602"/>
  </r>
  <r>
    <x v="15"/>
    <x v="188"/>
    <n v="0"/>
    <n v="1"/>
    <n v="1"/>
    <n v="0"/>
    <n v="0"/>
    <n v="0"/>
    <n v="0"/>
    <n v="-725.95384242315504"/>
    <n v="-744.09917160976795"/>
    <n v="175.11061859342999"/>
    <n v="-787.48552642256004"/>
    <n v="902.10838522377696"/>
  </r>
  <r>
    <x v="19"/>
    <x v="294"/>
    <n v="0"/>
    <n v="0"/>
    <n v="0"/>
    <n v="0"/>
    <n v="0"/>
    <n v="1"/>
    <n v="1"/>
    <n v="-644.87557936592896"/>
    <n v="944.27054762041303"/>
    <n v="-761.64492316621102"/>
    <n v="49.584917432512"/>
    <n v="902.27349319165421"/>
  </r>
  <r>
    <x v="4"/>
    <x v="156"/>
    <n v="0"/>
    <n v="1"/>
    <n v="-1"/>
    <n v="1"/>
    <n v="0"/>
    <n v="1"/>
    <n v="-1"/>
    <n v="-21.5825195891885"/>
    <n v="427.02795262479998"/>
    <n v="-920.20121233201303"/>
    <n v="334.86039250150202"/>
    <n v="903.33294752594111"/>
  </r>
  <r>
    <x v="3"/>
    <x v="155"/>
    <n v="0"/>
    <n v="0"/>
    <n v="0"/>
    <n v="0"/>
    <n v="0"/>
    <n v="1"/>
    <n v="0"/>
    <n v="112.155719642069"/>
    <n v="-546.23076697495503"/>
    <n v="1000.15874973592"/>
    <n v="-376.52089388784799"/>
    <n v="904.07456687991328"/>
  </r>
  <r>
    <x v="1"/>
    <x v="11"/>
    <n v="0"/>
    <n v="-1"/>
    <n v="0"/>
    <n v="0"/>
    <n v="0"/>
    <n v="0"/>
    <n v="-1"/>
    <n v="-790.90207500793895"/>
    <n v="20.749574943705898"/>
    <n v="-18.737127365294899"/>
    <n v="491.72061461073002"/>
    <n v="904.4625070023659"/>
  </r>
  <r>
    <x v="8"/>
    <x v="162"/>
    <n v="1"/>
    <n v="1"/>
    <n v="1"/>
    <n v="0"/>
    <n v="0"/>
    <n v="0"/>
    <n v="0"/>
    <n v="856.03599488714303"/>
    <n v="-722.59129465318995"/>
    <n v="-38.433241157740497"/>
    <n v="-861.75915644031898"/>
    <n v="905.23085894434621"/>
  </r>
  <r>
    <x v="13"/>
    <x v="159"/>
    <n v="0"/>
    <n v="1"/>
    <n v="0"/>
    <n v="0"/>
    <n v="0"/>
    <n v="0"/>
    <n v="1"/>
    <n v="83.598309227260799"/>
    <n v="-196.158903396401"/>
    <n v="-307.69312176759303"/>
    <n v="621.20741503389002"/>
    <n v="906.1990302766211"/>
  </r>
  <r>
    <x v="16"/>
    <x v="111"/>
    <n v="0"/>
    <n v="1"/>
    <n v="0"/>
    <n v="0"/>
    <n v="1"/>
    <n v="0"/>
    <n v="0"/>
    <n v="710.85000000000105"/>
    <n v="-100"/>
    <n v="859.89437472915597"/>
    <n v="-994.11610982463299"/>
    <n v="906.45344253653752"/>
  </r>
  <r>
    <x v="39"/>
    <x v="93"/>
    <n v="0"/>
    <n v="1"/>
    <n v="0"/>
    <n v="0"/>
    <n v="0"/>
    <n v="0"/>
    <n v="0"/>
    <n v="-568.83383693742405"/>
    <n v="-345.54726723189799"/>
    <n v="301.07"/>
    <n v="-88.150000000000105"/>
    <n v="907.18577959362972"/>
  </r>
  <r>
    <x v="4"/>
    <x v="263"/>
    <n v="0"/>
    <n v="1"/>
    <n v="0"/>
    <n v="0"/>
    <n v="0"/>
    <n v="1"/>
    <n v="0"/>
    <n v="-21.5825195891885"/>
    <n v="427.02795262479998"/>
    <n v="885.38579590541997"/>
    <n v="476.58040666399802"/>
    <n v="908.32096255257386"/>
  </r>
  <r>
    <x v="19"/>
    <x v="18"/>
    <n v="0"/>
    <n v="0"/>
    <n v="0"/>
    <n v="0"/>
    <n v="0"/>
    <n v="1"/>
    <n v="0"/>
    <n v="-644.87557936592896"/>
    <n v="944.27054762041303"/>
    <n v="-854.52803886539698"/>
    <n v="60.008057393043998"/>
    <n v="908.77626806452417"/>
  </r>
  <r>
    <x v="4"/>
    <x v="18"/>
    <n v="0"/>
    <n v="1"/>
    <n v="0"/>
    <n v="0"/>
    <n v="0"/>
    <n v="1"/>
    <n v="0"/>
    <n v="-21.5825195891885"/>
    <n v="427.02795262479998"/>
    <n v="-854.52803886539698"/>
    <n v="60.008057393043998"/>
    <n v="910.22076529721176"/>
  </r>
  <r>
    <x v="3"/>
    <x v="260"/>
    <n v="0"/>
    <n v="0"/>
    <n v="0"/>
    <n v="0"/>
    <n v="0"/>
    <n v="1"/>
    <n v="0"/>
    <n v="112.155719642069"/>
    <n v="-546.23076697495503"/>
    <n v="860.07040306126601"/>
    <n v="-19.620447163409899"/>
    <n v="914.71022876430948"/>
  </r>
  <r>
    <x v="1"/>
    <x v="37"/>
    <n v="0"/>
    <n v="0"/>
    <n v="0"/>
    <n v="-1"/>
    <n v="0"/>
    <n v="1"/>
    <n v="0"/>
    <n v="-790.90207500793895"/>
    <n v="20.749574943705898"/>
    <n v="66.513902144375194"/>
    <n v="342.04514291755999"/>
    <n v="915.63802884966458"/>
  </r>
  <r>
    <x v="14"/>
    <x v="273"/>
    <n v="1"/>
    <n v="0"/>
    <n v="0"/>
    <n v="0"/>
    <n v="0"/>
    <n v="0"/>
    <n v="1"/>
    <n v="270.24"/>
    <n v="700.60000000000105"/>
    <n v="83.598309227260799"/>
    <n v="-196.158903396401"/>
    <n v="915.97579201375424"/>
  </r>
  <r>
    <x v="4"/>
    <x v="136"/>
    <n v="0"/>
    <n v="1"/>
    <n v="0"/>
    <n v="0"/>
    <n v="0"/>
    <n v="1"/>
    <n v="0"/>
    <n v="-21.5825195891885"/>
    <n v="427.02795262479998"/>
    <n v="885.72704529923703"/>
    <n v="555.590759407615"/>
    <n v="916.37276357708242"/>
  </r>
  <r>
    <x v="13"/>
    <x v="287"/>
    <n v="0"/>
    <n v="1"/>
    <n v="0"/>
    <n v="0"/>
    <n v="0"/>
    <n v="0"/>
    <n v="1"/>
    <n v="83.598309227260799"/>
    <n v="-196.158903396401"/>
    <n v="-810.51122258863199"/>
    <n v="5.6873279559155101"/>
    <n v="916.60992575640807"/>
  </r>
  <r>
    <x v="1"/>
    <x v="244"/>
    <n v="-1"/>
    <n v="1"/>
    <n v="0"/>
    <n v="1"/>
    <n v="-1"/>
    <n v="0"/>
    <n v="0"/>
    <n v="-790.90207500793895"/>
    <n v="20.749574943705898"/>
    <n v="-522.56243927373998"/>
    <n v="898.80092690850404"/>
    <n v="918.13960637430978"/>
  </r>
  <r>
    <x v="13"/>
    <x v="48"/>
    <n v="0"/>
    <n v="1"/>
    <n v="0"/>
    <n v="0"/>
    <n v="0"/>
    <n v="0"/>
    <n v="1"/>
    <n v="83.598309227260799"/>
    <n v="-196.158903396401"/>
    <n v="914.15438825568799"/>
    <n v="-597.77589343759701"/>
    <n v="922.56143811717243"/>
  </r>
  <r>
    <x v="4"/>
    <x v="250"/>
    <n v="0"/>
    <n v="1"/>
    <n v="0"/>
    <n v="0"/>
    <n v="0"/>
    <n v="0"/>
    <n v="1"/>
    <n v="-21.5825195891885"/>
    <n v="427.02795262479998"/>
    <n v="649.485526499868"/>
    <n v="-206.70818749969499"/>
    <n v="923.01344398750643"/>
  </r>
  <r>
    <x v="3"/>
    <x v="247"/>
    <n v="0"/>
    <n v="0"/>
    <n v="0"/>
    <n v="0"/>
    <n v="0"/>
    <n v="1"/>
    <n v="0"/>
    <n v="112.155719642069"/>
    <n v="-546.23076697495503"/>
    <n v="940.17071942258099"/>
    <n v="-135.86617453675501"/>
    <n v="924.12549937142808"/>
  </r>
  <r>
    <x v="4"/>
    <x v="40"/>
    <n v="1"/>
    <n v="0"/>
    <n v="0"/>
    <n v="0"/>
    <n v="0"/>
    <n v="1"/>
    <n v="0"/>
    <n v="-21.5825195891885"/>
    <n v="427.02795262479998"/>
    <n v="-6.8150000000000102"/>
    <n v="-498.900000000001"/>
    <n v="926.04570788205308"/>
  </r>
  <r>
    <x v="3"/>
    <x v="101"/>
    <n v="0"/>
    <n v="0"/>
    <n v="0"/>
    <n v="0"/>
    <n v="0"/>
    <n v="1"/>
    <n v="0"/>
    <n v="112.155719642069"/>
    <n v="-546.23076697495503"/>
    <n v="-548.46507992986994"/>
    <n v="102.750253900581"/>
    <n v="926.06490392613455"/>
  </r>
  <r>
    <x v="27"/>
    <x v="229"/>
    <n v="0"/>
    <n v="1"/>
    <n v="1"/>
    <n v="0"/>
    <n v="0"/>
    <n v="1"/>
    <n v="0"/>
    <n v="477.780000000016"/>
    <n v="502.280000000001"/>
    <n v="-392.08686643588999"/>
    <n v="182.17624407102301"/>
    <n v="926.89523673544738"/>
  </r>
  <r>
    <x v="13"/>
    <x v="6"/>
    <n v="-1"/>
    <n v="1"/>
    <n v="0"/>
    <n v="0"/>
    <n v="-1"/>
    <n v="1"/>
    <n v="1"/>
    <n v="83.598309227260799"/>
    <n v="-196.158903396401"/>
    <n v="-806.56663135869906"/>
    <n v="65.937274659265299"/>
    <n v="927.94828950744488"/>
  </r>
  <r>
    <x v="4"/>
    <x v="256"/>
    <n v="0"/>
    <n v="1"/>
    <n v="0"/>
    <n v="0"/>
    <n v="0"/>
    <n v="0"/>
    <n v="0"/>
    <n v="-21.5825195891885"/>
    <n v="427.02795262479998"/>
    <n v="-262.86328773186199"/>
    <n v="-469.45408698670298"/>
    <n v="928.38378724615768"/>
  </r>
  <r>
    <x v="4"/>
    <x v="197"/>
    <n v="0"/>
    <n v="0"/>
    <n v="1"/>
    <n v="0"/>
    <n v="0"/>
    <n v="1"/>
    <n v="0"/>
    <n v="-21.5825195891885"/>
    <n v="427.02795262479998"/>
    <n v="-920.66679447039598"/>
    <n v="664.00432127468696"/>
    <n v="929.79047781591839"/>
  </r>
  <r>
    <x v="1"/>
    <x v="62"/>
    <n v="0"/>
    <n v="1"/>
    <n v="0"/>
    <n v="1"/>
    <n v="0"/>
    <n v="0"/>
    <n v="0"/>
    <n v="-790.90207500793895"/>
    <n v="20.749574943705898"/>
    <n v="-808.20000000000095"/>
    <n v="-909.400000000001"/>
    <n v="930.31040517506278"/>
  </r>
  <r>
    <x v="56"/>
    <x v="147"/>
    <n v="0"/>
    <n v="0"/>
    <n v="1"/>
    <n v="1"/>
    <n v="0"/>
    <n v="0"/>
    <n v="0"/>
    <n v="21.304132676519899"/>
    <n v="-621.85390101048199"/>
    <n v="-865.93355850552302"/>
    <n v="-906.34648599843501"/>
    <n v="931.73319763072186"/>
  </r>
  <r>
    <x v="3"/>
    <x v="178"/>
    <n v="0"/>
    <n v="0"/>
    <n v="0"/>
    <n v="0"/>
    <n v="0"/>
    <n v="1"/>
    <n v="0"/>
    <n v="112.155719642069"/>
    <n v="-546.23076697495503"/>
    <n v="-552.96093578725402"/>
    <n v="109.043071241482"/>
    <n v="933.68301279416573"/>
  </r>
  <r>
    <x v="4"/>
    <x v="255"/>
    <n v="0"/>
    <n v="1"/>
    <n v="0"/>
    <n v="0"/>
    <n v="0"/>
    <n v="1"/>
    <n v="0"/>
    <n v="-21.5825195891885"/>
    <n v="427.02795262479998"/>
    <n v="-271.36575826322098"/>
    <n v="-473.14990100795501"/>
    <n v="934.19047013623629"/>
  </r>
  <r>
    <x v="19"/>
    <x v="241"/>
    <n v="0"/>
    <n v="0"/>
    <n v="0"/>
    <n v="0"/>
    <n v="1"/>
    <n v="1"/>
    <n v="0"/>
    <n v="-644.87557936592896"/>
    <n v="944.27054762041303"/>
    <n v="20.421790670080799"/>
    <n v="288.42222201339399"/>
    <n v="934.21497353572829"/>
  </r>
  <r>
    <x v="13"/>
    <x v="78"/>
    <n v="0"/>
    <n v="1"/>
    <n v="0"/>
    <n v="0"/>
    <n v="0"/>
    <n v="0"/>
    <n v="1"/>
    <n v="83.598309227260799"/>
    <n v="-196.158903396401"/>
    <n v="856.03599488714303"/>
    <n v="-722.59129465318995"/>
    <n v="934.76790744651476"/>
  </r>
  <r>
    <x v="1"/>
    <x v="292"/>
    <n v="0"/>
    <n v="1"/>
    <n v="0"/>
    <n v="0"/>
    <n v="0"/>
    <n v="0"/>
    <n v="0"/>
    <n v="-790.90207500793895"/>
    <n v="20.749574943705898"/>
    <n v="-644.87557936592896"/>
    <n v="944.27054762041303"/>
    <n v="934.99450501231149"/>
  </r>
  <r>
    <x v="19"/>
    <x v="7"/>
    <n v="0"/>
    <n v="0"/>
    <n v="0"/>
    <n v="0"/>
    <n v="0"/>
    <n v="1"/>
    <n v="0"/>
    <n v="-644.87557936592896"/>
    <n v="944.27054762041303"/>
    <n v="-741.86962030759003"/>
    <n v="13.5431609468919"/>
    <n v="935.76776621249076"/>
  </r>
  <r>
    <x v="1"/>
    <x v="15"/>
    <n v="1"/>
    <n v="1"/>
    <n v="0"/>
    <n v="0"/>
    <n v="0"/>
    <n v="0"/>
    <n v="0"/>
    <n v="-790.90207500793895"/>
    <n v="20.749574943705898"/>
    <n v="23.717153034565602"/>
    <n v="481.715285379156"/>
    <n v="935.99886372464437"/>
  </r>
  <r>
    <x v="1"/>
    <x v="284"/>
    <n v="0"/>
    <n v="1"/>
    <n v="0"/>
    <n v="0"/>
    <n v="0"/>
    <n v="0"/>
    <n v="0"/>
    <n v="-790.90207500793895"/>
    <n v="20.749574943705898"/>
    <n v="-533.41765431401905"/>
    <n v="921.39314591741504"/>
    <n v="936.72678451956222"/>
  </r>
  <r>
    <x v="3"/>
    <x v="31"/>
    <n v="0"/>
    <n v="1"/>
    <n v="1"/>
    <n v="0"/>
    <n v="0"/>
    <n v="1"/>
    <n v="0"/>
    <n v="112.155719642069"/>
    <n v="-546.23076697495503"/>
    <n v="-817.58907164135303"/>
    <n v="-675.20627087302398"/>
    <n v="938.64799447099165"/>
  </r>
  <r>
    <x v="4"/>
    <x v="3"/>
    <n v="0"/>
    <n v="1"/>
    <n v="0"/>
    <n v="0"/>
    <n v="0"/>
    <n v="1"/>
    <n v="0"/>
    <n v="-21.5825195891885"/>
    <n v="427.02795262479998"/>
    <n v="93.650000000000105"/>
    <n v="-507.95000000000101"/>
    <n v="942.05217767665999"/>
  </r>
  <r>
    <x v="8"/>
    <x v="157"/>
    <n v="1"/>
    <n v="1"/>
    <n v="1"/>
    <n v="0"/>
    <n v="0"/>
    <n v="0"/>
    <n v="0"/>
    <n v="856.03599488714303"/>
    <n v="-722.59129465318995"/>
    <n v="604.06646194144105"/>
    <n v="185.83452775730001"/>
    <n v="942.72271657950955"/>
  </r>
  <r>
    <x v="4"/>
    <x v="195"/>
    <n v="0"/>
    <n v="1"/>
    <n v="0"/>
    <n v="0"/>
    <n v="0"/>
    <n v="1"/>
    <n v="0"/>
    <n v="-21.5825195891885"/>
    <n v="427.02795262479998"/>
    <n v="464.63300561340299"/>
    <n v="-381.95388105805199"/>
    <n v="943.85228938478576"/>
  </r>
  <r>
    <x v="4"/>
    <x v="116"/>
    <n v="0"/>
    <n v="1"/>
    <n v="0"/>
    <n v="1"/>
    <n v="0"/>
    <n v="1"/>
    <n v="0"/>
    <n v="-21.5825195891885"/>
    <n v="427.02795262479998"/>
    <n v="-949.88722087902295"/>
    <n v="255.978849438997"/>
    <n v="943.93189062425279"/>
  </r>
  <r>
    <x v="3"/>
    <x v="272"/>
    <n v="0"/>
    <n v="0"/>
    <n v="0"/>
    <n v="0"/>
    <n v="0"/>
    <n v="1"/>
    <n v="0"/>
    <n v="112.155719642069"/>
    <n v="-546.23076697495503"/>
    <n v="-733.56202740104095"/>
    <n v="-126.406980416252"/>
    <n v="944.1877564468632"/>
  </r>
  <r>
    <x v="4"/>
    <x v="222"/>
    <n v="0"/>
    <n v="1"/>
    <n v="0"/>
    <n v="0"/>
    <n v="0"/>
    <n v="1"/>
    <n v="0"/>
    <n v="-21.5825195891885"/>
    <n v="427.02795262479998"/>
    <n v="-568.83383693742405"/>
    <n v="-345.54726723189799"/>
    <n v="946.76104412676614"/>
  </r>
  <r>
    <x v="19"/>
    <x v="203"/>
    <n v="1"/>
    <n v="0"/>
    <n v="0"/>
    <n v="0"/>
    <n v="0"/>
    <n v="1"/>
    <n v="0"/>
    <n v="-644.87557936592896"/>
    <n v="944.27054762041303"/>
    <n v="270.24"/>
    <n v="700.60000000000105"/>
    <n v="947.00150970094626"/>
  </r>
  <r>
    <x v="4"/>
    <x v="139"/>
    <n v="0"/>
    <n v="0"/>
    <n v="0"/>
    <n v="0"/>
    <n v="0"/>
    <n v="1"/>
    <n v="1"/>
    <n v="-21.5825195891885"/>
    <n v="427.02795262479998"/>
    <n v="-907.14332722207405"/>
    <n v="767.20981088046699"/>
    <n v="948.6525395009952"/>
  </r>
  <r>
    <x v="13"/>
    <x v="41"/>
    <n v="0"/>
    <n v="1"/>
    <n v="0"/>
    <n v="0"/>
    <n v="0"/>
    <n v="1"/>
    <n v="1"/>
    <n v="83.598309227260799"/>
    <n v="-196.158903396401"/>
    <n v="-797.79627207281999"/>
    <n v="-548.35398863981902"/>
    <n v="949.15635488298938"/>
  </r>
  <r>
    <x v="4"/>
    <x v="105"/>
    <n v="0"/>
    <n v="0"/>
    <n v="0"/>
    <n v="0"/>
    <n v="0"/>
    <n v="1"/>
    <n v="1"/>
    <n v="-21.5825195891885"/>
    <n v="427.02795262479998"/>
    <n v="355.06237164220499"/>
    <n v="-450.60929230803498"/>
    <n v="955.04372035211304"/>
  </r>
  <r>
    <x v="3"/>
    <x v="99"/>
    <n v="0"/>
    <n v="0"/>
    <n v="0"/>
    <n v="0"/>
    <n v="0"/>
    <n v="1"/>
    <n v="0"/>
    <n v="112.155719642069"/>
    <n v="-546.23076697495503"/>
    <n v="-791.56451667430804"/>
    <n v="-231.63855288925001"/>
    <n v="956.91092934038238"/>
  </r>
  <r>
    <x v="1"/>
    <x v="22"/>
    <n v="0"/>
    <n v="1"/>
    <n v="0"/>
    <n v="0"/>
    <n v="0"/>
    <n v="0"/>
    <n v="0"/>
    <n v="-790.90207500793895"/>
    <n v="20.749574943705898"/>
    <n v="63.9195651715034"/>
    <n v="452.72953288145698"/>
    <n v="957.7717476408319"/>
  </r>
  <r>
    <x v="3"/>
    <x v="288"/>
    <n v="0"/>
    <n v="0"/>
    <n v="0"/>
    <n v="0"/>
    <n v="0"/>
    <n v="1"/>
    <n v="0"/>
    <n v="112.155719642069"/>
    <n v="-546.23076697495503"/>
    <n v="-669.55678031416903"/>
    <n v="8.9167751640175403"/>
    <n v="958.78215780790049"/>
  </r>
  <r>
    <x v="1"/>
    <x v="299"/>
    <n v="0"/>
    <n v="1"/>
    <n v="0"/>
    <n v="0"/>
    <n v="0"/>
    <n v="0"/>
    <n v="0"/>
    <n v="-790.90207500793895"/>
    <n v="20.749574943705898"/>
    <n v="-694.88763872276797"/>
    <n v="-936.714164179661"/>
    <n v="962.26585916328645"/>
  </r>
  <r>
    <x v="8"/>
    <x v="189"/>
    <n v="1"/>
    <n v="1"/>
    <n v="1"/>
    <n v="0"/>
    <n v="0"/>
    <n v="0"/>
    <n v="0"/>
    <n v="856.03599488714303"/>
    <n v="-722.59129465318995"/>
    <n v="-96.979546471426104"/>
    <n v="-861.14842567923597"/>
    <n v="963.03515025627985"/>
  </r>
  <r>
    <x v="1"/>
    <x v="161"/>
    <n v="1"/>
    <n v="0"/>
    <n v="1"/>
    <n v="0"/>
    <n v="0"/>
    <n v="0"/>
    <n v="0"/>
    <n v="-790.90207500793895"/>
    <n v="20.749574943705898"/>
    <n v="165.91346751329701"/>
    <n v="134.543740687705"/>
    <n v="963.55855793386002"/>
  </r>
  <r>
    <x v="4"/>
    <x v="28"/>
    <n v="0"/>
    <n v="1"/>
    <n v="0"/>
    <n v="0"/>
    <n v="0"/>
    <n v="1"/>
    <n v="0"/>
    <n v="-21.5825195891885"/>
    <n v="427.02795262479998"/>
    <n v="11.8677517603228"/>
    <n v="-536.02945852235803"/>
    <n v="963.63815709986397"/>
  </r>
  <r>
    <x v="4"/>
    <x v="257"/>
    <n v="0"/>
    <n v="1"/>
    <n v="0"/>
    <n v="0"/>
    <n v="0"/>
    <n v="1"/>
    <n v="0"/>
    <n v="-21.5825195891885"/>
    <n v="427.02795262479998"/>
    <n v="-983.06690146833"/>
    <n v="526.777977118232"/>
    <n v="966.64485928595059"/>
  </r>
  <r>
    <x v="3"/>
    <x v="76"/>
    <n v="0"/>
    <n v="0"/>
    <n v="0"/>
    <n v="0"/>
    <n v="0"/>
    <n v="1"/>
    <n v="0"/>
    <n v="112.155719642069"/>
    <n v="-546.23076697495503"/>
    <n v="-856.82626864353006"/>
    <n v="-581.98761838953601"/>
    <n v="969.64150387913844"/>
  </r>
  <r>
    <x v="1"/>
    <x v="129"/>
    <n v="0"/>
    <n v="1"/>
    <n v="0"/>
    <n v="0"/>
    <n v="0"/>
    <n v="0"/>
    <n v="0"/>
    <n v="-790.90207500793895"/>
    <n v="20.749574943705898"/>
    <n v="176.47038630854701"/>
    <n v="88.331479600880698"/>
    <n v="969.73026803880236"/>
  </r>
  <r>
    <x v="39"/>
    <x v="164"/>
    <n v="1"/>
    <n v="1"/>
    <n v="0"/>
    <n v="0"/>
    <n v="0"/>
    <n v="0"/>
    <n v="0"/>
    <n v="-568.83383693742405"/>
    <n v="-345.54726723189799"/>
    <n v="306.18728696349598"/>
    <n v="77.765450661154503"/>
    <n v="972.03684313035797"/>
  </r>
  <r>
    <x v="3"/>
    <x v="47"/>
    <n v="0"/>
    <n v="0"/>
    <n v="0"/>
    <n v="0"/>
    <n v="0"/>
    <n v="1"/>
    <n v="0"/>
    <n v="112.155719642069"/>
    <n v="-546.23076697495503"/>
    <n v="-814.90750033792699"/>
    <n v="-849.17738181591596"/>
    <n v="975.30654939012686"/>
  </r>
  <r>
    <x v="4"/>
    <x v="175"/>
    <n v="0"/>
    <n v="1"/>
    <n v="0"/>
    <n v="0"/>
    <n v="0"/>
    <n v="1"/>
    <n v="0"/>
    <n v="-21.5825195891885"/>
    <n v="427.02795262479998"/>
    <n v="-991.98317926902996"/>
    <n v="321.60752120360701"/>
    <n v="976.11008993253517"/>
  </r>
  <r>
    <x v="4"/>
    <x v="193"/>
    <n v="0"/>
    <n v="1"/>
    <n v="0"/>
    <n v="0"/>
    <n v="0"/>
    <n v="0"/>
    <n v="0"/>
    <n v="-21.5825195891885"/>
    <n v="427.02795262479998"/>
    <n v="745.887303059548"/>
    <n v="-178.28853169560401"/>
    <n v="977.45484543609325"/>
  </r>
  <r>
    <x v="13"/>
    <x v="290"/>
    <n v="0"/>
    <n v="1"/>
    <n v="0"/>
    <n v="0"/>
    <n v="0"/>
    <n v="0"/>
    <n v="1"/>
    <n v="83.598309227260799"/>
    <n v="-196.158903396401"/>
    <n v="-725.95384242315504"/>
    <n v="-744.09917160976795"/>
    <n v="977.55471651031087"/>
  </r>
  <r>
    <x v="27"/>
    <x v="259"/>
    <n v="0"/>
    <n v="0"/>
    <n v="0"/>
    <n v="0"/>
    <n v="0"/>
    <n v="1"/>
    <n v="0"/>
    <n v="477.780000000016"/>
    <n v="502.280000000001"/>
    <n v="-464.69149139410598"/>
    <n v="767.65474774340896"/>
    <n v="979.12015035466311"/>
  </r>
  <r>
    <x v="34"/>
    <x v="239"/>
    <n v="0"/>
    <n v="0"/>
    <n v="0"/>
    <n v="0"/>
    <n v="1"/>
    <n v="1"/>
    <n v="0"/>
    <n v="-813.62480779842099"/>
    <n v="-226.88024221394801"/>
    <n v="-142.624059601325"/>
    <n v="-944.27768370168303"/>
    <n v="982.29379166021943"/>
  </r>
  <r>
    <x v="4"/>
    <x v="32"/>
    <n v="0"/>
    <n v="1"/>
    <n v="0"/>
    <n v="1"/>
    <n v="0"/>
    <n v="1"/>
    <n v="0"/>
    <n v="-21.5825195891885"/>
    <n v="427.02795262479998"/>
    <n v="-904"/>
    <n v="-5.7000000000000099"/>
    <n v="982.80928501791038"/>
  </r>
  <r>
    <x v="19"/>
    <x v="235"/>
    <n v="0"/>
    <n v="0"/>
    <n v="0"/>
    <n v="0"/>
    <n v="0"/>
    <n v="1"/>
    <n v="0"/>
    <n v="-644.87557936592896"/>
    <n v="944.27054762041303"/>
    <n v="-264.02429224033898"/>
    <n v="37.125115783103404"/>
    <n v="983.8498551143449"/>
  </r>
  <r>
    <x v="1"/>
    <x v="34"/>
    <n v="0"/>
    <n v="1"/>
    <n v="0"/>
    <n v="1"/>
    <n v="0"/>
    <n v="0"/>
    <n v="1"/>
    <n v="-790.90207500793895"/>
    <n v="20.749574943705898"/>
    <n v="82.969130037591"/>
    <n v="479.55911740056501"/>
    <n v="986.99396110472674"/>
  </r>
  <r>
    <x v="4"/>
    <x v="260"/>
    <n v="0"/>
    <n v="0"/>
    <n v="0"/>
    <n v="0"/>
    <n v="1"/>
    <n v="1"/>
    <n v="0"/>
    <n v="-21.5825195891885"/>
    <n v="427.02795262479998"/>
    <n v="860.07040306126601"/>
    <n v="-19.620447163409899"/>
    <n v="988.33530193525758"/>
  </r>
  <r>
    <x v="33"/>
    <x v="48"/>
    <n v="0"/>
    <n v="0"/>
    <n v="0"/>
    <n v="0"/>
    <n v="0"/>
    <n v="0"/>
    <n v="0"/>
    <n v="-38.433241157740497"/>
    <n v="-861.75915644031898"/>
    <n v="914.15438825568799"/>
    <n v="-597.77589343759701"/>
    <n v="988.48892500475677"/>
  </r>
  <r>
    <x v="3"/>
    <x v="62"/>
    <n v="0"/>
    <n v="0"/>
    <n v="0"/>
    <n v="0"/>
    <n v="0"/>
    <n v="1"/>
    <n v="0"/>
    <n v="112.155719642069"/>
    <n v="-546.23076697495503"/>
    <n v="-808.20000000000095"/>
    <n v="-909.400000000001"/>
    <n v="989.41727420430288"/>
  </r>
  <r>
    <x v="13"/>
    <x v="275"/>
    <n v="0"/>
    <n v="1"/>
    <n v="0"/>
    <n v="0"/>
    <n v="0"/>
    <n v="0"/>
    <n v="1"/>
    <n v="83.598309227260799"/>
    <n v="-196.158903396401"/>
    <n v="-902.93000000000097"/>
    <n v="-111.5"/>
    <n v="990.15414700494023"/>
  </r>
  <r>
    <x v="16"/>
    <x v="170"/>
    <n v="0"/>
    <n v="1"/>
    <n v="0"/>
    <n v="0"/>
    <n v="0"/>
    <n v="1"/>
    <n v="0"/>
    <n v="710.85000000000105"/>
    <n v="-100"/>
    <n v="131.636423466645"/>
    <n v="-903.29955425407002"/>
    <n v="990.34263823454023"/>
  </r>
  <r>
    <x v="1"/>
    <x v="127"/>
    <n v="0"/>
    <n v="1"/>
    <n v="0"/>
    <n v="0"/>
    <n v="0"/>
    <n v="1"/>
    <n v="0"/>
    <n v="-790.90207500793895"/>
    <n v="20.749574943705898"/>
    <n v="-85.575762270003295"/>
    <n v="718.71763005172102"/>
    <n v="992.29260472491558"/>
  </r>
  <r>
    <x v="4"/>
    <x v="51"/>
    <n v="1"/>
    <n v="0"/>
    <n v="0"/>
    <n v="0"/>
    <n v="0"/>
    <n v="1"/>
    <n v="0"/>
    <n v="-21.5825195891885"/>
    <n v="427.02795262479998"/>
    <n v="-940.76464041542204"/>
    <n v="45.988594919525099"/>
    <n v="995.03103638382106"/>
  </r>
  <r>
    <x v="14"/>
    <x v="39"/>
    <n v="1"/>
    <n v="0"/>
    <n v="0"/>
    <n v="0"/>
    <n v="0"/>
    <n v="0"/>
    <n v="0"/>
    <n v="270.24"/>
    <n v="700.60000000000105"/>
    <n v="-718.60361912604503"/>
    <n v="842.03756460501302"/>
    <n v="998.90754715723904"/>
  </r>
  <r>
    <x v="13"/>
    <x v="296"/>
    <n v="0"/>
    <n v="1"/>
    <n v="0"/>
    <n v="0"/>
    <n v="0"/>
    <n v="0"/>
    <n v="1"/>
    <n v="83.598309227260799"/>
    <n v="-196.158903396401"/>
    <n v="-861.68911728802505"/>
    <n v="128.94672793532001"/>
    <n v="999.63092701831147"/>
  </r>
  <r>
    <x v="1"/>
    <x v="26"/>
    <n v="0"/>
    <n v="0"/>
    <n v="0"/>
    <n v="0"/>
    <n v="0"/>
    <n v="0"/>
    <n v="0"/>
    <n v="-790.90207500793895"/>
    <n v="20.749574943705898"/>
    <n v="180.47264423444599"/>
    <n v="-218.84912618710899"/>
    <n v="1000.4880722761245"/>
  </r>
  <r>
    <x v="13"/>
    <x v="258"/>
    <n v="0"/>
    <n v="0"/>
    <n v="0"/>
    <n v="0"/>
    <n v="0"/>
    <n v="0"/>
    <n v="0"/>
    <n v="83.598309227260799"/>
    <n v="-196.158903396401"/>
    <n v="970.88545921136995"/>
    <n v="269.84190804535899"/>
    <n v="1002.2151679112135"/>
  </r>
  <r>
    <x v="4"/>
    <x v="258"/>
    <n v="0"/>
    <n v="0"/>
    <n v="0"/>
    <n v="0"/>
    <n v="0"/>
    <n v="0"/>
    <n v="0"/>
    <n v="-21.5825195891885"/>
    <n v="427.02795262479998"/>
    <n v="970.88545921136995"/>
    <n v="269.84190804535899"/>
    <n v="1004.8383658852779"/>
  </r>
  <r>
    <x v="13"/>
    <x v="32"/>
    <n v="0"/>
    <n v="0"/>
    <n v="0"/>
    <n v="0"/>
    <n v="0"/>
    <n v="0"/>
    <n v="0"/>
    <n v="83.598309227260799"/>
    <n v="-196.158903396401"/>
    <n v="-904"/>
    <n v="-5.7000000000000099"/>
    <n v="1005.7957119969759"/>
  </r>
  <r>
    <x v="14"/>
    <x v="178"/>
    <n v="0"/>
    <n v="0"/>
    <n v="0"/>
    <n v="0"/>
    <n v="0"/>
    <n v="0"/>
    <n v="0"/>
    <n v="270.24"/>
    <n v="700.60000000000105"/>
    <n v="-552.96093578725402"/>
    <n v="109.043071241482"/>
    <n v="1013.7057663065857"/>
  </r>
  <r>
    <x v="1"/>
    <x v="54"/>
    <n v="0"/>
    <n v="0"/>
    <n v="0"/>
    <n v="0"/>
    <n v="0"/>
    <n v="0"/>
    <n v="0"/>
    <n v="-790.90207500793895"/>
    <n v="20.749574943705898"/>
    <n v="68.556974609693398"/>
    <n v="562.75385600834602"/>
    <n v="1016.0898083644188"/>
  </r>
  <r>
    <x v="13"/>
    <x v="217"/>
    <n v="0"/>
    <n v="0"/>
    <n v="0"/>
    <n v="0"/>
    <n v="0"/>
    <n v="0"/>
    <n v="0"/>
    <n v="83.598309227260799"/>
    <n v="-196.158903396401"/>
    <n v="-712.20896002409404"/>
    <n v="435.94661170429998"/>
    <n v="1016.3004437734055"/>
  </r>
  <r>
    <x v="13"/>
    <x v="151"/>
    <n v="0"/>
    <n v="0"/>
    <n v="0"/>
    <n v="0"/>
    <n v="0"/>
    <n v="0"/>
    <n v="0"/>
    <n v="83.598309227260799"/>
    <n v="-196.158903396401"/>
    <n v="-934.26495605193702"/>
    <n v="-272.16865247535299"/>
    <n v="1020.6973639428466"/>
  </r>
  <r>
    <x v="1"/>
    <x v="262"/>
    <n v="0"/>
    <n v="0"/>
    <n v="0"/>
    <n v="0"/>
    <n v="0"/>
    <n v="0"/>
    <n v="0"/>
    <n v="-790.90207500793895"/>
    <n v="20.749574943705898"/>
    <n v="224.69712933545401"/>
    <n v="-85.474911918909001"/>
    <n v="1021.1392586088143"/>
  </r>
  <r>
    <x v="4"/>
    <x v="251"/>
    <n v="0"/>
    <n v="0"/>
    <n v="0"/>
    <n v="0"/>
    <n v="0"/>
    <n v="0"/>
    <n v="0"/>
    <n v="-21.5825195891885"/>
    <n v="427.02795262479998"/>
    <n v="-403.598161892988"/>
    <n v="-524.97537240040003"/>
    <n v="1025.7905643082418"/>
  </r>
  <r>
    <x v="3"/>
    <x v="253"/>
    <n v="0"/>
    <n v="0"/>
    <n v="0"/>
    <n v="0"/>
    <n v="0"/>
    <n v="0"/>
    <n v="0"/>
    <n v="112.155719642069"/>
    <n v="-546.23076697495503"/>
    <n v="-892.036574486257"/>
    <n v="-756.71335402019395"/>
    <n v="1026.0141729215864"/>
  </r>
  <r>
    <x v="3"/>
    <x v="293"/>
    <n v="0"/>
    <n v="0"/>
    <n v="0"/>
    <n v="0"/>
    <n v="0"/>
    <n v="0"/>
    <n v="0"/>
    <n v="112.155719642069"/>
    <n v="-546.23076697495503"/>
    <n v="-738.40325966010005"/>
    <n v="32.589353690850103"/>
    <n v="1028.8261803429793"/>
  </r>
  <r>
    <x v="4"/>
    <x v="275"/>
    <n v="0"/>
    <n v="0"/>
    <n v="0"/>
    <n v="0"/>
    <n v="0"/>
    <n v="0"/>
    <n v="0"/>
    <n v="-21.5825195891885"/>
    <n v="427.02795262479998"/>
    <n v="-902.93000000000097"/>
    <n v="-111.5"/>
    <n v="1032.8532020499072"/>
  </r>
  <r>
    <x v="1"/>
    <x v="113"/>
    <n v="0"/>
    <n v="0"/>
    <n v="0"/>
    <n v="0"/>
    <n v="0"/>
    <n v="0"/>
    <n v="0"/>
    <n v="-790.90207500793895"/>
    <n v="20.749574943705898"/>
    <n v="-601.30000000000098"/>
    <n v="-995.10000000000105"/>
    <n v="1033.3921355229222"/>
  </r>
  <r>
    <x v="4"/>
    <x v="240"/>
    <n v="0"/>
    <n v="0"/>
    <n v="0"/>
    <n v="0"/>
    <n v="0"/>
    <n v="0"/>
    <n v="0"/>
    <n v="-21.5825195891885"/>
    <n v="427.02795262479998"/>
    <n v="762.99364909825499"/>
    <n v="-252.369256635883"/>
    <n v="1037.8537143660815"/>
  </r>
  <r>
    <x v="4"/>
    <x v="69"/>
    <n v="0"/>
    <n v="0"/>
    <n v="0"/>
    <n v="0"/>
    <n v="0"/>
    <n v="0"/>
    <n v="0"/>
    <n v="-21.5825195891885"/>
    <n v="427.02795262479998"/>
    <n v="-895.406340669212"/>
    <n v="-138.19299619963499"/>
    <n v="1040.6934184844677"/>
  </r>
  <r>
    <x v="27"/>
    <x v="8"/>
    <n v="0"/>
    <n v="0"/>
    <n v="0"/>
    <n v="0"/>
    <n v="0"/>
    <n v="0"/>
    <n v="0"/>
    <n v="477.780000000016"/>
    <n v="502.280000000001"/>
    <n v="-370.85440539596402"/>
    <n v="-102.211449014861"/>
    <n v="1041.9166309997534"/>
  </r>
  <r>
    <x v="3"/>
    <x v="147"/>
    <n v="0"/>
    <n v="0"/>
    <n v="0"/>
    <n v="0"/>
    <n v="0"/>
    <n v="0"/>
    <n v="0"/>
    <n v="112.155719642069"/>
    <n v="-546.23076697495503"/>
    <n v="-865.93355850552302"/>
    <n v="-906.34648599843501"/>
    <n v="1042.2772985703352"/>
  </r>
  <r>
    <x v="3"/>
    <x v="11"/>
    <n v="0"/>
    <n v="0"/>
    <n v="0"/>
    <n v="0"/>
    <n v="0"/>
    <n v="0"/>
    <n v="0"/>
    <n v="112.155719642069"/>
    <n v="-546.23076697495503"/>
    <n v="-18.737127365294899"/>
    <n v="491.72061461073002"/>
    <n v="1046.1720737686157"/>
  </r>
  <r>
    <x v="13"/>
    <x v="263"/>
    <n v="0"/>
    <n v="0"/>
    <n v="0"/>
    <n v="0"/>
    <n v="0"/>
    <n v="0"/>
    <n v="0"/>
    <n v="83.598309227260799"/>
    <n v="-196.158903396401"/>
    <n v="885.38579590541997"/>
    <n v="476.58040666399802"/>
    <n v="1046.633342242746"/>
  </r>
  <r>
    <x v="4"/>
    <x v="223"/>
    <n v="0"/>
    <n v="0"/>
    <n v="0"/>
    <n v="0"/>
    <n v="0"/>
    <n v="0"/>
    <n v="0"/>
    <n v="-21.5825195891885"/>
    <n v="427.02795262479998"/>
    <n v="21.304132676519899"/>
    <n v="-621.85390101048199"/>
    <n v="1049.7582616145228"/>
  </r>
  <r>
    <x v="17"/>
    <x v="184"/>
    <n v="0"/>
    <n v="0"/>
    <n v="0"/>
    <n v="0"/>
    <n v="0"/>
    <n v="0"/>
    <n v="0"/>
    <n v="718.13212208788502"/>
    <n v="-562.655509470693"/>
    <n v="-331.36082349860999"/>
    <n v="-630.32787884628397"/>
    <n v="1051.6724739255678"/>
  </r>
  <r>
    <x v="16"/>
    <x v="49"/>
    <n v="0"/>
    <n v="0"/>
    <n v="0"/>
    <n v="0"/>
    <n v="0"/>
    <n v="0"/>
    <n v="0"/>
    <n v="710.85000000000105"/>
    <n v="-100"/>
    <n v="273.47522686799999"/>
    <n v="866.96196212513405"/>
    <n v="1061.2785347726385"/>
  </r>
  <r>
    <x v="1"/>
    <x v="56"/>
    <n v="0"/>
    <n v="0"/>
    <n v="0"/>
    <n v="0"/>
    <n v="0"/>
    <n v="0"/>
    <n v="0"/>
    <n v="-790.90207500793895"/>
    <n v="20.749574943705898"/>
    <n v="249.06186733435399"/>
    <n v="-205.285826133287"/>
    <n v="1064.2448045032502"/>
  </r>
  <r>
    <x v="15"/>
    <x v="84"/>
    <n v="0"/>
    <n v="0"/>
    <n v="0"/>
    <n v="0"/>
    <n v="0"/>
    <n v="0"/>
    <n v="0"/>
    <n v="-725.95384242315504"/>
    <n v="-744.09917160976795"/>
    <n v="330.62624186938001"/>
    <n v="-594.40353447522602"/>
    <n v="1067.1317905023432"/>
  </r>
  <r>
    <x v="13"/>
    <x v="228"/>
    <n v="0"/>
    <n v="0"/>
    <n v="0"/>
    <n v="0"/>
    <n v="0"/>
    <n v="0"/>
    <n v="0"/>
    <n v="83.598309227260799"/>
    <n v="-196.158903396401"/>
    <n v="-88.116328488290705"/>
    <n v="863.55419630609401"/>
    <n v="1073.5351743128183"/>
  </r>
  <r>
    <x v="4"/>
    <x v="191"/>
    <n v="0"/>
    <n v="0"/>
    <n v="0"/>
    <n v="0"/>
    <n v="0"/>
    <n v="0"/>
    <n v="0"/>
    <n v="-21.5825195891885"/>
    <n v="427.02795262479998"/>
    <n v="694.49109081588995"/>
    <n v="-373.84391880256999"/>
    <n v="1074.3170714282362"/>
  </r>
  <r>
    <x v="13"/>
    <x v="299"/>
    <n v="0"/>
    <n v="0"/>
    <n v="0"/>
    <n v="0"/>
    <n v="0"/>
    <n v="0"/>
    <n v="0"/>
    <n v="83.598309227260799"/>
    <n v="-196.158903396401"/>
    <n v="-694.88763872276797"/>
    <n v="-936.714164179661"/>
    <n v="1074.4591501911168"/>
  </r>
  <r>
    <x v="4"/>
    <x v="270"/>
    <n v="0"/>
    <n v="0"/>
    <n v="0"/>
    <n v="0"/>
    <n v="0"/>
    <n v="0"/>
    <n v="0"/>
    <n v="-21.5825195891885"/>
    <n v="427.02795262479998"/>
    <n v="652.45332552448201"/>
    <n v="-413.19260828851401"/>
    <n v="1077.1698619435952"/>
  </r>
  <r>
    <x v="13"/>
    <x v="279"/>
    <n v="0"/>
    <n v="0"/>
    <n v="0"/>
    <n v="0"/>
    <n v="0"/>
    <n v="0"/>
    <n v="0"/>
    <n v="83.598309227260799"/>
    <n v="-196.158903396401"/>
    <n v="840.19743197657897"/>
    <n v="570.99066085268498"/>
    <n v="1077.4788566243888"/>
  </r>
  <r>
    <x v="4"/>
    <x v="84"/>
    <n v="0"/>
    <n v="0"/>
    <n v="0"/>
    <n v="0"/>
    <n v="0"/>
    <n v="0"/>
    <n v="0"/>
    <n v="-21.5825195891885"/>
    <n v="427.02795262479998"/>
    <n v="330.62624186938001"/>
    <n v="-594.40353447522602"/>
    <n v="1080.4505053391151"/>
  </r>
  <r>
    <x v="5"/>
    <x v="36"/>
    <n v="0"/>
    <n v="0"/>
    <n v="0"/>
    <n v="0"/>
    <n v="0"/>
    <n v="0"/>
    <n v="0"/>
    <n v="710.40077383844005"/>
    <n v="296.60190791001003"/>
    <n v="-256.672703620552"/>
    <n v="785.64127098153301"/>
    <n v="1083.6930420732749"/>
  </r>
  <r>
    <x v="19"/>
    <x v="237"/>
    <n v="0"/>
    <n v="0"/>
    <n v="0"/>
    <n v="0"/>
    <n v="0"/>
    <n v="0"/>
    <n v="0"/>
    <n v="-644.87557936592896"/>
    <n v="944.27054762041303"/>
    <n v="-140.929595713276"/>
    <n v="-25.033232856197898"/>
    <n v="1092.4794612650117"/>
  </r>
  <r>
    <x v="29"/>
    <x v="274"/>
    <n v="0"/>
    <n v="0"/>
    <n v="0"/>
    <n v="0"/>
    <n v="0"/>
    <n v="0"/>
    <n v="0"/>
    <n v="573.15739632784403"/>
    <n v="-939.03687559345201"/>
    <n v="-500.74998881153903"/>
    <n v="-730.66800577099298"/>
    <n v="1093.935399266335"/>
  </r>
  <r>
    <x v="1"/>
    <x v="228"/>
    <n v="0"/>
    <n v="0"/>
    <n v="0"/>
    <n v="0"/>
    <n v="0"/>
    <n v="0"/>
    <n v="0"/>
    <n v="-790.90207500793895"/>
    <n v="20.749574943705898"/>
    <n v="-88.116328488290705"/>
    <n v="863.55419630609401"/>
    <n v="1097.3729700065414"/>
  </r>
  <r>
    <x v="4"/>
    <x v="104"/>
    <n v="0"/>
    <n v="0"/>
    <n v="0"/>
    <n v="0"/>
    <n v="0"/>
    <n v="0"/>
    <n v="0"/>
    <n v="-21.5825195891885"/>
    <n v="427.02795262479998"/>
    <n v="-481.70676671509199"/>
    <n v="-589.52451047673503"/>
    <n v="1115.8374581591072"/>
  </r>
  <r>
    <x v="39"/>
    <x v="259"/>
    <n v="0"/>
    <n v="0"/>
    <n v="0"/>
    <n v="0"/>
    <n v="0"/>
    <n v="0"/>
    <n v="0"/>
    <n v="-568.83383693742405"/>
    <n v="-345.54726723189799"/>
    <n v="-464.69149139410598"/>
    <n v="767.65474774340896"/>
    <n v="1118.0627684885799"/>
  </r>
  <r>
    <x v="13"/>
    <x v="276"/>
    <n v="0"/>
    <n v="0"/>
    <n v="0"/>
    <n v="0"/>
    <n v="0"/>
    <n v="0"/>
    <n v="0"/>
    <n v="83.598309227260799"/>
    <n v="-196.158903396401"/>
    <n v="477.88888574325802"/>
    <n v="858.51741773030301"/>
    <n v="1125.9694494410919"/>
  </r>
  <r>
    <x v="13"/>
    <x v="116"/>
    <n v="0"/>
    <n v="0"/>
    <n v="0"/>
    <n v="0"/>
    <n v="0"/>
    <n v="0"/>
    <n v="0"/>
    <n v="83.598309227260799"/>
    <n v="-196.158903396401"/>
    <n v="-949.88722087902295"/>
    <n v="255.978849438997"/>
    <n v="1128.060675884994"/>
  </r>
  <r>
    <x v="5"/>
    <x v="160"/>
    <n v="0"/>
    <n v="0"/>
    <n v="0"/>
    <n v="0"/>
    <n v="0"/>
    <n v="0"/>
    <n v="0"/>
    <n v="710.40077383844005"/>
    <n v="296.60190791001003"/>
    <n v="-241.727053825252"/>
    <n v="-315.21713710574198"/>
    <n v="1131.7552491840133"/>
  </r>
  <r>
    <x v="19"/>
    <x v="2"/>
    <n v="0"/>
    <n v="0"/>
    <n v="0"/>
    <n v="0"/>
    <n v="0"/>
    <n v="0"/>
    <n v="0"/>
    <n v="-644.87557936592896"/>
    <n v="944.27054762041303"/>
    <n v="372.40380795234398"/>
    <n v="409.14982919841202"/>
    <n v="1149.4396613772815"/>
  </r>
  <r>
    <x v="16"/>
    <x v="215"/>
    <n v="0"/>
    <n v="0"/>
    <n v="0"/>
    <n v="0"/>
    <n v="0"/>
    <n v="0"/>
    <n v="0"/>
    <n v="710.85000000000105"/>
    <n v="-100"/>
    <n v="-139.904208264646"/>
    <n v="-880.222979083724"/>
    <n v="1154.3529009667225"/>
  </r>
  <r>
    <x v="1"/>
    <x v="236"/>
    <n v="0"/>
    <n v="0"/>
    <n v="0"/>
    <n v="0"/>
    <n v="0"/>
    <n v="0"/>
    <n v="0"/>
    <n v="-790.90207500793895"/>
    <n v="20.749574943705898"/>
    <n v="365.10342953943803"/>
    <n v="50.720721494414903"/>
    <n v="1156.393962354266"/>
  </r>
  <r>
    <x v="29"/>
    <x v="295"/>
    <n v="0"/>
    <n v="0"/>
    <n v="0"/>
    <n v="0"/>
    <n v="0"/>
    <n v="0"/>
    <n v="0"/>
    <n v="573.15739632784403"/>
    <n v="-939.03687559345201"/>
    <n v="-564.64492396434002"/>
    <n v="-726.71742612956098"/>
    <n v="1157.4427280357884"/>
  </r>
  <r>
    <x v="4"/>
    <x v="185"/>
    <n v="0"/>
    <n v="0"/>
    <n v="0"/>
    <n v="0"/>
    <n v="0"/>
    <n v="0"/>
    <n v="0"/>
    <n v="-21.5825195891885"/>
    <n v="427.02795262479998"/>
    <n v="-354.75199567877502"/>
    <n v="-688.55349905012497"/>
    <n v="1164.2696745681142"/>
  </r>
  <r>
    <x v="4"/>
    <x v="238"/>
    <n v="0"/>
    <n v="0"/>
    <n v="0"/>
    <n v="0"/>
    <n v="0"/>
    <n v="0"/>
    <n v="0"/>
    <n v="-21.5825195891885"/>
    <n v="427.02795262479998"/>
    <n v="977.79683390392802"/>
    <n v="-172.835181374576"/>
    <n v="1165.5877795000567"/>
  </r>
  <r>
    <x v="1"/>
    <x v="173"/>
    <n v="0"/>
    <n v="0"/>
    <n v="0"/>
    <n v="0"/>
    <n v="0"/>
    <n v="0"/>
    <n v="0"/>
    <n v="-790.90207500793895"/>
    <n v="20.749574943705898"/>
    <n v="141.88200240708599"/>
    <n v="749.33903201661997"/>
    <n v="1183.6083524700232"/>
  </r>
  <r>
    <x v="5"/>
    <x v="85"/>
    <n v="0"/>
    <n v="0"/>
    <n v="0"/>
    <n v="0"/>
    <n v="0"/>
    <n v="0"/>
    <n v="0"/>
    <n v="710.40077383844005"/>
    <n v="296.60190791001003"/>
    <n v="719.77915001861004"/>
    <n v="-888.15384378796398"/>
    <n v="1184.7928701343576"/>
  </r>
  <r>
    <x v="19"/>
    <x v="129"/>
    <n v="0"/>
    <n v="0"/>
    <n v="0"/>
    <n v="0"/>
    <n v="0"/>
    <n v="0"/>
    <n v="0"/>
    <n v="-644.87557936592896"/>
    <n v="944.27054762041303"/>
    <n v="176.47038630854701"/>
    <n v="88.331479600880698"/>
    <n v="1186.2718421558707"/>
  </r>
  <r>
    <x v="17"/>
    <x v="266"/>
    <n v="0"/>
    <n v="0"/>
    <n v="0"/>
    <n v="0"/>
    <n v="0"/>
    <n v="0"/>
    <n v="0"/>
    <n v="718.13212208788502"/>
    <n v="-562.655509470693"/>
    <n v="-457.02597131341503"/>
    <n v="-729.71076945063305"/>
    <n v="1186.9726215770706"/>
  </r>
  <r>
    <x v="13"/>
    <x v="271"/>
    <n v="0"/>
    <n v="0"/>
    <n v="0"/>
    <n v="0"/>
    <n v="0"/>
    <n v="0"/>
    <n v="0"/>
    <n v="83.598309227260799"/>
    <n v="-196.158903396401"/>
    <n v="368.487121753797"/>
    <n v="957.06880546827495"/>
    <n v="1187.8955273912138"/>
  </r>
  <r>
    <x v="1"/>
    <x v="24"/>
    <n v="0"/>
    <n v="0"/>
    <n v="0"/>
    <n v="0"/>
    <n v="0"/>
    <n v="0"/>
    <n v="0"/>
    <n v="-790.90207500793895"/>
    <n v="20.749574943705898"/>
    <n v="175.18027348906799"/>
    <n v="723.91428516224698"/>
    <n v="1194.8873226267895"/>
  </r>
  <r>
    <x v="13"/>
    <x v="86"/>
    <n v="0"/>
    <n v="0"/>
    <n v="0"/>
    <n v="0"/>
    <n v="0"/>
    <n v="0"/>
    <n v="0"/>
    <n v="83.598309227260799"/>
    <n v="-196.158903396401"/>
    <n v="-912.66830688524601"/>
    <n v="-881.88916135867805"/>
    <n v="1209.451593518846"/>
  </r>
  <r>
    <x v="14"/>
    <x v="293"/>
    <n v="0"/>
    <n v="0"/>
    <n v="0"/>
    <n v="0"/>
    <n v="0"/>
    <n v="0"/>
    <n v="0"/>
    <n v="270.24"/>
    <n v="700.60000000000105"/>
    <n v="-738.40325966010005"/>
    <n v="32.589353690850103"/>
    <n v="1209.7931429959924"/>
  </r>
  <r>
    <x v="13"/>
    <x v="226"/>
    <n v="0"/>
    <n v="0"/>
    <n v="0"/>
    <n v="0"/>
    <n v="0"/>
    <n v="0"/>
    <n v="0"/>
    <n v="83.598309227260799"/>
    <n v="-196.158903396401"/>
    <n v="-869.97314711405397"/>
    <n v="572.41062974749798"/>
    <n v="1224.7439118550158"/>
  </r>
  <r>
    <x v="4"/>
    <x v="65"/>
    <n v="0"/>
    <n v="0"/>
    <n v="0"/>
    <n v="2"/>
    <n v="-2"/>
    <n v="2"/>
    <n v="0"/>
    <n v="-21.5825195891885"/>
    <n v="427.02795262479998"/>
    <n v="-950.70749311803604"/>
    <n v="-373.36378688642799"/>
    <n v="1226.336068585113"/>
  </r>
  <r>
    <x v="1"/>
    <x v="2"/>
    <n v="0"/>
    <n v="0"/>
    <n v="0"/>
    <n v="0"/>
    <n v="0"/>
    <n v="0"/>
    <n v="0"/>
    <n v="-790.90207500793895"/>
    <n v="20.749574943705898"/>
    <n v="372.40380795234398"/>
    <n v="409.14982919841202"/>
    <n v="1226.4319527944156"/>
  </r>
  <r>
    <x v="4"/>
    <x v="188"/>
    <n v="0"/>
    <n v="0"/>
    <n v="0"/>
    <n v="0"/>
    <n v="0"/>
    <n v="0"/>
    <n v="0"/>
    <n v="-21.5825195891885"/>
    <n v="427.02795262479998"/>
    <n v="175.11061859342999"/>
    <n v="-787.48552642256004"/>
    <n v="1230.337832221642"/>
  </r>
  <r>
    <x v="4"/>
    <x v="266"/>
    <n v="0"/>
    <n v="0"/>
    <n v="0"/>
    <n v="0"/>
    <n v="0"/>
    <n v="0"/>
    <n v="0"/>
    <n v="-21.5825195891885"/>
    <n v="427.02795262479998"/>
    <n v="-457.02597131341503"/>
    <n v="-729.71076945063305"/>
    <n v="1235.9836045830928"/>
  </r>
  <r>
    <x v="13"/>
    <x v="283"/>
    <n v="0"/>
    <n v="0"/>
    <n v="0"/>
    <n v="0"/>
    <n v="0"/>
    <n v="0"/>
    <n v="0"/>
    <n v="83.598309227260799"/>
    <n v="-196.158903396401"/>
    <n v="-743.43111333244303"/>
    <n v="726.84907317403201"/>
    <n v="1239.3229565339625"/>
  </r>
  <r>
    <x v="4"/>
    <x v="96"/>
    <n v="0"/>
    <n v="0"/>
    <n v="0"/>
    <n v="0"/>
    <n v="0"/>
    <n v="0"/>
    <n v="0"/>
    <n v="-21.5825195891885"/>
    <n v="427.02795262479998"/>
    <n v="631.27382685776797"/>
    <n v="-629.87495533502897"/>
    <n v="1242.2822408575321"/>
  </r>
  <r>
    <x v="4"/>
    <x v="274"/>
    <n v="0"/>
    <n v="0"/>
    <n v="0"/>
    <n v="0"/>
    <n v="0"/>
    <n v="0"/>
    <n v="0"/>
    <n v="-21.5825195891885"/>
    <n v="427.02795262479998"/>
    <n v="-500.74998881153903"/>
    <n v="-730.66800577099298"/>
    <n v="1252.9410982352306"/>
  </r>
  <r>
    <x v="4"/>
    <x v="295"/>
    <n v="0"/>
    <n v="0"/>
    <n v="0"/>
    <n v="0"/>
    <n v="0"/>
    <n v="0"/>
    <n v="0"/>
    <n v="-21.5825195891885"/>
    <n v="427.02795262479998"/>
    <n v="-564.64492396434002"/>
    <n v="-726.71742612956098"/>
    <n v="1275.1647634885323"/>
  </r>
  <r>
    <x v="4"/>
    <x v="155"/>
    <n v="0"/>
    <n v="0"/>
    <n v="0"/>
    <n v="0"/>
    <n v="0"/>
    <n v="0"/>
    <n v="0"/>
    <n v="-21.5825195891885"/>
    <n v="427.02795262479998"/>
    <n v="1000.15874973592"/>
    <n v="-376.52089388784799"/>
    <n v="1299.8638275503672"/>
  </r>
  <r>
    <x v="15"/>
    <x v="123"/>
    <n v="0"/>
    <n v="0"/>
    <n v="0"/>
    <n v="0"/>
    <n v="0"/>
    <n v="0"/>
    <n v="0"/>
    <n v="-725.95384242315504"/>
    <n v="-744.09917160976795"/>
    <n v="573.59627464291702"/>
    <n v="-817.65683915672901"/>
    <n v="1301.6302229210071"/>
  </r>
  <r>
    <x v="4"/>
    <x v="145"/>
    <n v="0"/>
    <n v="0"/>
    <n v="0"/>
    <n v="0"/>
    <n v="0"/>
    <n v="0"/>
    <n v="0"/>
    <n v="-21.5825195891885"/>
    <n v="427.02795262479998"/>
    <n v="164.59941871136701"/>
    <n v="-864.75710830130299"/>
    <n v="1305.1330804868933"/>
  </r>
  <r>
    <x v="4"/>
    <x v="246"/>
    <n v="0"/>
    <n v="0"/>
    <n v="0"/>
    <n v="0"/>
    <n v="0"/>
    <n v="0"/>
    <n v="0"/>
    <n v="-21.5825195891885"/>
    <n v="427.02795262479998"/>
    <n v="-211.27"/>
    <n v="-909.900000000001"/>
    <n v="1350.3176258696117"/>
  </r>
  <r>
    <x v="4"/>
    <x v="204"/>
    <n v="0"/>
    <n v="0"/>
    <n v="0"/>
    <n v="0"/>
    <n v="0"/>
    <n v="0"/>
    <n v="0"/>
    <n v="-21.5825195891885"/>
    <n v="427.02795262479998"/>
    <n v="7.1253628367259898"/>
    <n v="-932.68589327362997"/>
    <n v="1360.0168694693753"/>
  </r>
  <r>
    <x v="13"/>
    <x v="70"/>
    <n v="0"/>
    <n v="0"/>
    <n v="0"/>
    <n v="0"/>
    <n v="0"/>
    <n v="0"/>
    <n v="0"/>
    <n v="83.598309227260799"/>
    <n v="-196.158903396401"/>
    <n v="-803.72097790714895"/>
    <n v="834.57684502519999"/>
    <n v="1360.055771060494"/>
  </r>
  <r>
    <x v="4"/>
    <x v="192"/>
    <n v="0"/>
    <n v="0"/>
    <n v="0"/>
    <n v="0"/>
    <n v="0"/>
    <n v="0"/>
    <n v="0"/>
    <n v="-21.5825195891885"/>
    <n v="427.02795262479998"/>
    <n v="122.594488108075"/>
    <n v="-930.67584736457604"/>
    <n v="1365.3375472952205"/>
  </r>
  <r>
    <x v="3"/>
    <x v="115"/>
    <n v="0"/>
    <n v="0"/>
    <n v="0"/>
    <n v="0"/>
    <n v="0"/>
    <n v="0"/>
    <n v="0"/>
    <n v="112.155719642069"/>
    <n v="-546.23076697495503"/>
    <n v="-612.14534311454702"/>
    <n v="642.00510239170399"/>
    <n v="1391.5877661002569"/>
  </r>
  <r>
    <x v="39"/>
    <x v="264"/>
    <n v="0"/>
    <n v="0"/>
    <n v="0"/>
    <n v="0"/>
    <n v="0"/>
    <n v="0"/>
    <n v="0"/>
    <n v="-568.83383693742405"/>
    <n v="-345.54726723189799"/>
    <n v="804.34920165522897"/>
    <n v="376.53130785103201"/>
    <n v="1551.4603204956118"/>
  </r>
  <r>
    <x v="4"/>
    <x v="86"/>
    <n v="0"/>
    <n v="0"/>
    <n v="0"/>
    <n v="0"/>
    <n v="0"/>
    <n v="0"/>
    <n v="0"/>
    <n v="-21.5825195891885"/>
    <n v="427.02795262479998"/>
    <n v="-912.66830688524601"/>
    <n v="-881.88916135867805"/>
    <n v="1583.4449442907296"/>
  </r>
  <r>
    <x v="5"/>
    <x v="226"/>
    <n v="0"/>
    <n v="0"/>
    <n v="0"/>
    <n v="0"/>
    <n v="0"/>
    <n v="0"/>
    <n v="0"/>
    <n v="710.40077383844005"/>
    <n v="296.60190791001003"/>
    <n v="-869.97314711405397"/>
    <n v="572.41062974749798"/>
    <n v="1604.2606337713296"/>
  </r>
  <r>
    <x v="3"/>
    <x v="82"/>
    <n v="0"/>
    <n v="0"/>
    <n v="0"/>
    <n v="0"/>
    <n v="0"/>
    <n v="0"/>
    <n v="0"/>
    <n v="112.155719642069"/>
    <n v="-546.23076697495503"/>
    <n v="-829.85902119436696"/>
    <n v="824.49765542622094"/>
    <n v="1663.2162156290908"/>
  </r>
  <r>
    <x v="11"/>
    <x v="87"/>
    <n v="-2"/>
    <n v="1"/>
    <n v="2"/>
    <n v="-1"/>
    <n v="0"/>
    <n v="0"/>
    <n v="-2"/>
    <n v="811.26227935889403"/>
    <n v="-774.45882730428104"/>
    <n v="-949.672744231921"/>
    <n v="-780.62554344392197"/>
    <n v="1760.9458213405464"/>
  </r>
  <r>
    <x v="4"/>
    <x v="203"/>
    <n v="1"/>
    <n v="1"/>
    <n v="0"/>
    <n v="0"/>
    <n v="0"/>
    <n v="1"/>
    <n v="0"/>
    <n v="-21.5825195891885"/>
    <n v="427.02795262479998"/>
    <n v="270.24"/>
    <n v="700.60000000000105"/>
    <n v="400.00256004735962"/>
  </r>
  <r>
    <x v="15"/>
    <x v="219"/>
    <n v="1"/>
    <n v="1"/>
    <n v="1"/>
    <n v="0"/>
    <n v="0"/>
    <n v="0"/>
    <n v="0"/>
    <n v="-725.95384242315504"/>
    <n v="-744.09917160976795"/>
    <n v="-989.34232949758996"/>
    <n v="-398.308892568781"/>
    <n v="434.67736564330488"/>
  </r>
  <r>
    <x v="8"/>
    <x v="157"/>
    <n v="1"/>
    <n v="1"/>
    <n v="1"/>
    <n v="0"/>
    <n v="0"/>
    <n v="0"/>
    <n v="0"/>
    <n v="856.03599488714303"/>
    <n v="-722.59129465318995"/>
    <n v="604.06646194144105"/>
    <n v="185.83452775730001"/>
    <n v="942.72271657950955"/>
  </r>
  <r>
    <x v="43"/>
    <x v="197"/>
    <n v="1"/>
    <n v="0"/>
    <n v="0"/>
    <n v="0"/>
    <n v="0"/>
    <n v="0"/>
    <n v="0"/>
    <n v="-708.02252912296899"/>
    <n v="60.785542021968404"/>
    <n v="-920.66679447039598"/>
    <n v="664.00432127468696"/>
    <n v="639.60181302767353"/>
  </r>
  <r>
    <x v="43"/>
    <x v="300"/>
    <n v="1"/>
    <n v="0"/>
    <n v="1"/>
    <n v="0"/>
    <n v="0"/>
    <n v="0"/>
    <n v="0"/>
    <n v="-708.02252912296899"/>
    <n v="60.785542021968404"/>
    <n v="-813.62480779842099"/>
    <n v="-226.88024221394801"/>
    <n v="306.4366895159792"/>
  </r>
  <r>
    <x v="34"/>
    <x v="301"/>
    <n v="0"/>
    <n v="0"/>
    <n v="1"/>
    <n v="0"/>
    <n v="1"/>
    <n v="0"/>
    <n v="0"/>
    <n v="-813.62480779842099"/>
    <n v="-226.88024221394801"/>
    <n v="-708.02252912296899"/>
    <n v="60.785542021968404"/>
    <n v="306.4366895159792"/>
  </r>
  <r>
    <x v="15"/>
    <x v="301"/>
    <n v="1"/>
    <n v="1"/>
    <n v="1"/>
    <n v="0"/>
    <n v="0"/>
    <n v="0"/>
    <n v="0"/>
    <n v="-725.95384242315504"/>
    <n v="-744.09917160976795"/>
    <n v="-708.02252912296899"/>
    <n v="60.785542021968404"/>
    <n v="805.08442677442952"/>
  </r>
  <r>
    <x v="15"/>
    <x v="206"/>
    <n v="1"/>
    <n v="0"/>
    <n v="0"/>
    <n v="0"/>
    <n v="0"/>
    <n v="0"/>
    <n v="0"/>
    <n v="-725.95384242315504"/>
    <n v="-744.09917160976795"/>
    <n v="-332.799999999985"/>
    <n v="690"/>
    <n v="1487.0139131238568"/>
  </r>
  <r>
    <x v="18"/>
    <x v="301"/>
    <n v="1"/>
    <n v="0"/>
    <n v="0"/>
    <n v="0"/>
    <n v="0"/>
    <n v="0"/>
    <n v="0"/>
    <n v="-332.799999999985"/>
    <n v="690"/>
    <n v="-708.02252912296899"/>
    <n v="60.785542021968404"/>
    <n v="732.60001398446389"/>
  </r>
  <r>
    <x v="18"/>
    <x v="153"/>
    <n v="0"/>
    <n v="1"/>
    <n v="0"/>
    <n v="0"/>
    <n v="0"/>
    <n v="0"/>
    <n v="1"/>
    <n v="-332.799999999985"/>
    <n v="690"/>
    <n v="-282.98642315107497"/>
    <n v="632.68377086380804"/>
    <n v="75.937754515621052"/>
  </r>
  <r>
    <x v="15"/>
    <x v="97"/>
    <n v="1"/>
    <n v="0"/>
    <n v="1"/>
    <n v="-1"/>
    <n v="0"/>
    <n v="0"/>
    <n v="1"/>
    <n v="-725.95384242315504"/>
    <n v="-744.09917160976795"/>
    <n v="-519.10606039821698"/>
    <n v="-611.64188543053206"/>
    <n v="245.62356888255712"/>
  </r>
  <r>
    <x v="15"/>
    <x v="99"/>
    <n v="0"/>
    <n v="1"/>
    <n v="1"/>
    <n v="0"/>
    <n v="0"/>
    <n v="0"/>
    <n v="0"/>
    <n v="-725.95384242315504"/>
    <n v="-744.09917160976795"/>
    <n v="-791.56451667430804"/>
    <n v="-231.63855288925001"/>
    <n v="516.64363570560602"/>
  </r>
  <r>
    <x v="15"/>
    <x v="246"/>
    <n v="1"/>
    <n v="1"/>
    <n v="1"/>
    <n v="0"/>
    <n v="0"/>
    <n v="0"/>
    <n v="0"/>
    <n v="-725.95384242315504"/>
    <n v="-744.09917160976795"/>
    <n v="-211.27"/>
    <n v="-909.900000000001"/>
    <n v="540.73040634529752"/>
  </r>
  <r>
    <x v="15"/>
    <x v="287"/>
    <n v="1"/>
    <n v="1"/>
    <n v="1"/>
    <n v="0"/>
    <n v="0"/>
    <n v="0"/>
    <n v="0"/>
    <n v="-725.95384242315504"/>
    <n v="-744.09917160976795"/>
    <n v="-810.51122258863199"/>
    <n v="5.6873279559155101"/>
    <n v="754.5394260550006"/>
  </r>
  <r>
    <x v="8"/>
    <x v="289"/>
    <n v="1"/>
    <n v="1"/>
    <n v="1"/>
    <m/>
    <m/>
    <m/>
    <m/>
    <n v="856.03599488714303"/>
    <n v="-722.59129465318995"/>
    <n v="873.39575114884201"/>
    <n v="-478.218151070479"/>
    <n v="244.98896800052418"/>
  </r>
  <r>
    <x v="39"/>
    <x v="256"/>
    <m/>
    <n v="1"/>
    <m/>
    <m/>
    <m/>
    <m/>
    <m/>
    <n v="-568.83383693742405"/>
    <n v="-345.54726723189799"/>
    <n v="-262.86328773186199"/>
    <n v="-469.45408698670298"/>
    <n v="330.10737186997659"/>
  </r>
  <r>
    <x v="15"/>
    <x v="31"/>
    <n v="0"/>
    <n v="1"/>
    <n v="1"/>
    <n v="0"/>
    <n v="0"/>
    <n v="0"/>
    <n v="0"/>
    <n v="-725.95384242315504"/>
    <n v="-744.09917160976795"/>
    <n v="-817.58907164135303"/>
    <n v="-675.20627087302398"/>
    <n v="114.64400117666229"/>
  </r>
  <r>
    <x v="9"/>
    <x v="13"/>
    <n v="0"/>
    <n v="1"/>
    <n v="1"/>
    <n v="0"/>
    <n v="0"/>
    <n v="0"/>
    <n v="0"/>
    <n v="508.88808680834399"/>
    <n v="-963.00926121689201"/>
    <n v="573.15739632784403"/>
    <n v="-939.03687559345201"/>
    <n v="68.594601963946204"/>
  </r>
  <r>
    <x v="18"/>
    <x v="197"/>
    <n v="0"/>
    <n v="0"/>
    <n v="1"/>
    <n v="0"/>
    <n v="0"/>
    <n v="0"/>
    <n v="1"/>
    <n v="-332.799999999985"/>
    <n v="690"/>
    <n v="-920.66679447039598"/>
    <n v="664.00432127468696"/>
    <n v="588.44128284248211"/>
  </r>
  <r>
    <x v="8"/>
    <x v="13"/>
    <n v="1"/>
    <n v="1"/>
    <n v="2"/>
    <n v="0"/>
    <n v="0"/>
    <n v="0"/>
    <n v="0"/>
    <n v="856.03599488714303"/>
    <n v="-722.59129465318995"/>
    <n v="573.15739632784403"/>
    <n v="-939.03687559345201"/>
    <n v="356.18673618123483"/>
  </r>
  <r>
    <x v="1"/>
    <x v="301"/>
    <n v="1"/>
    <n v="2"/>
    <n v="0"/>
    <n v="-2"/>
    <n v="0"/>
    <n v="-2"/>
    <n v="0"/>
    <n v="-790.90207500793895"/>
    <n v="20.749574943705898"/>
    <n v="-708.02252912296899"/>
    <n v="60.785542021968404"/>
    <n v="92.042912741777997"/>
  </r>
  <r>
    <x v="43"/>
    <x v="298"/>
    <n v="4"/>
    <n v="0"/>
    <n v="0"/>
    <n v="-3"/>
    <n v="-3"/>
    <n v="0"/>
    <n v="0"/>
    <n v="-708.02252912296899"/>
    <n v="60.785542021968404"/>
    <n v="-790.90207500793895"/>
    <n v="20.749574943705898"/>
    <n v="92.042912741777997"/>
  </r>
  <r>
    <x v="1"/>
    <x v="287"/>
    <n v="3"/>
    <n v="2"/>
    <n v="0"/>
    <n v="-2"/>
    <n v="-3"/>
    <n v="-4"/>
    <n v="0"/>
    <n v="-790.90207500793895"/>
    <n v="20.749574943705898"/>
    <n v="-810.51122258863199"/>
    <n v="5.6873279559155101"/>
    <n v="24.726300838633357"/>
  </r>
  <r>
    <x v="8"/>
    <x v="16"/>
    <n v="2"/>
    <n v="2"/>
    <n v="3"/>
    <n v="0"/>
    <n v="0"/>
    <n v="0"/>
    <n v="0"/>
    <n v="856.03599488714303"/>
    <n v="-722.59129465318995"/>
    <n v="877.900000000001"/>
    <n v="-799.70000000000095"/>
    <n v="80.148531863262477"/>
  </r>
  <r>
    <x v="31"/>
    <x v="219"/>
    <n v="-1"/>
    <n v="0"/>
    <n v="2"/>
    <n v="2"/>
    <n v="-1"/>
    <n v="-1"/>
    <n v="-2"/>
    <n v="-765.55022056776397"/>
    <n v="-394.47436343740799"/>
    <n v="-989.34232949758996"/>
    <n v="-398.308892568781"/>
    <n v="223.82495757381133"/>
  </r>
  <r>
    <x v="57"/>
    <x v="129"/>
    <n v="6"/>
    <n v="-6"/>
    <n v="6"/>
    <n v="0"/>
    <n v="0"/>
    <n v="-6"/>
    <n v="0"/>
    <n v="165.91346751329701"/>
    <n v="134.543740687705"/>
    <n v="176.47038630854701"/>
    <n v="88.331479600880698"/>
    <n v="47.402759510458019"/>
  </r>
  <r>
    <x v="58"/>
    <x v="206"/>
    <n v="0"/>
    <n v="0"/>
    <n v="1"/>
    <n v="0"/>
    <n v="1"/>
    <n v="0"/>
    <n v="0"/>
    <n v="-904.20000000000095"/>
    <n v="-108.4"/>
    <n v="-332.799999999985"/>
    <n v="690"/>
    <n v="981.80472600207941"/>
  </r>
  <r>
    <x v="59"/>
    <x v="206"/>
    <n v="0"/>
    <n v="2"/>
    <n v="0"/>
    <n v="0"/>
    <n v="0"/>
    <n v="-2"/>
    <n v="-2"/>
    <n v="-718.60361912604503"/>
    <n v="842.03756460501302"/>
    <n v="-332.799999999985"/>
    <n v="690"/>
    <n v="414.68042343687927"/>
  </r>
  <r>
    <x v="60"/>
    <x v="206"/>
    <n v="-2"/>
    <n v="2"/>
    <n v="-2"/>
    <n v="0"/>
    <n v="0"/>
    <n v="2"/>
    <n v="1"/>
    <n v="135.633085527866"/>
    <n v="728.31142772400199"/>
    <n v="-332.799999999985"/>
    <n v="690"/>
    <n v="469.99715010986438"/>
  </r>
  <r>
    <x v="35"/>
    <x v="216"/>
    <n v="-1"/>
    <n v="-1"/>
    <n v="1"/>
    <n v="2"/>
    <n v="0"/>
    <n v="0"/>
    <n v="1"/>
    <n v="93.650000000000105"/>
    <n v="-507.95000000000101"/>
    <n v="508.88808680834399"/>
    <n v="-963.00926121689201"/>
    <n v="616.03701183899364"/>
  </r>
  <r>
    <x v="29"/>
    <x v="182"/>
    <n v="0"/>
    <n v="3"/>
    <n v="0"/>
    <n v="-2"/>
    <n v="0"/>
    <n v="0"/>
    <n v="0"/>
    <n v="573.15739632784403"/>
    <n v="-939.03687559345201"/>
    <n v="606.98328023785098"/>
    <n v="-990.05949639346397"/>
    <n v="61.216813504094446"/>
  </r>
  <r>
    <x v="37"/>
    <x v="245"/>
    <n v="3"/>
    <n v="3"/>
    <n v="-3"/>
    <n v="3"/>
    <n v="1"/>
    <n v="0"/>
    <n v="-3"/>
    <n v="604.06646194144105"/>
    <n v="185.83452775730001"/>
    <n v="828.68619723163397"/>
    <n v="166.56223096316401"/>
    <n v="225.44499751726053"/>
  </r>
  <r>
    <x v="15"/>
    <x v="299"/>
    <n v="0"/>
    <n v="2"/>
    <n v="2"/>
    <n v="-1"/>
    <n v="0"/>
    <n v="0"/>
    <n v="-1"/>
    <n v="-725.95384242315504"/>
    <n v="-744.09917160976795"/>
    <n v="-694.88763872276797"/>
    <n v="-936.714164179661"/>
    <n v="195.10418851232768"/>
  </r>
  <r>
    <x v="3"/>
    <x v="299"/>
    <n v="0"/>
    <n v="0"/>
    <n v="0"/>
    <n v="0"/>
    <n v="0"/>
    <n v="1"/>
    <n v="0"/>
    <n v="112.155719642069"/>
    <n v="-546.23076697495503"/>
    <n v="-694.88763872276797"/>
    <n v="-936.714164179661"/>
    <n v="896.54685642933509"/>
  </r>
  <r>
    <x v="4"/>
    <x v="241"/>
    <n v="0"/>
    <n v="1"/>
    <n v="0"/>
    <n v="0"/>
    <n v="0"/>
    <n v="1"/>
    <n v="0"/>
    <n v="-21.5825195891885"/>
    <n v="427.02795262479998"/>
    <n v="20.421790670080799"/>
    <n v="288.42222201339399"/>
    <n v="144.83062741933628"/>
  </r>
  <r>
    <x v="1"/>
    <x v="241"/>
    <n v="0"/>
    <n v="1"/>
    <n v="0"/>
    <n v="0"/>
    <n v="0"/>
    <n v="0"/>
    <n v="0"/>
    <n v="-790.90207500793895"/>
    <n v="20.749574943705898"/>
    <n v="20.421790670080799"/>
    <n v="288.42222201339399"/>
    <n v="854.33896142457377"/>
  </r>
  <r>
    <x v="1"/>
    <x v="301"/>
    <n v="1"/>
    <n v="1"/>
    <n v="0"/>
    <n v="-1"/>
    <n v="0"/>
    <n v="-1"/>
    <n v="0"/>
    <n v="-790.90207500793895"/>
    <n v="20.749574943705898"/>
    <n v="-708.02252912296899"/>
    <n v="60.785542021968404"/>
    <n v="92.042912741777997"/>
  </r>
  <r>
    <x v="61"/>
    <x v="291"/>
    <n v="0"/>
    <n v="0"/>
    <n v="3"/>
    <n v="0"/>
    <n v="0"/>
    <n v="-3"/>
    <n v="-3"/>
    <n v="-55.5208774538605"/>
    <n v="318.76168939522802"/>
    <n v="-61.309064506217702"/>
    <n v="384.75615217571902"/>
    <n v="66.247809224446712"/>
  </r>
  <r>
    <x v="10"/>
    <x v="14"/>
    <n v="3"/>
    <n v="0"/>
    <n v="0"/>
    <n v="0"/>
    <n v="0"/>
    <n v="-2"/>
    <n v="-2"/>
    <n v="23.717153034565602"/>
    <n v="481.715285379156"/>
    <n v="-21.5825195891885"/>
    <n v="427.02795262479998"/>
    <n v="71.012426402742776"/>
  </r>
  <r>
    <x v="36"/>
    <x v="248"/>
    <n v="0"/>
    <n v="0"/>
    <n v="0"/>
    <n v="2"/>
    <n v="-1"/>
    <n v="-1"/>
    <n v="0"/>
    <n v="965.40359023138706"/>
    <n v="817.21352017338404"/>
    <n v="982.80604505761505"/>
    <n v="883.418585202847"/>
    <n v="68.454043485643169"/>
  </r>
  <r>
    <x v="58"/>
    <x v="32"/>
    <n v="0"/>
    <n v="-1"/>
    <n v="2"/>
    <n v="-1"/>
    <n v="3"/>
    <n v="0"/>
    <n v="-2"/>
    <n v="-904.20000000000095"/>
    <n v="-108.4"/>
    <n v="-904"/>
    <n v="-5.7000000000000099"/>
    <n v="102.70019474178225"/>
  </r>
  <r>
    <x v="26"/>
    <x v="161"/>
    <n v="-4"/>
    <n v="-4"/>
    <n v="4"/>
    <n v="0"/>
    <n v="0"/>
    <n v="0"/>
    <n v="4"/>
    <n v="122.83252763918"/>
    <n v="124.59558457233901"/>
    <n v="165.91346751329701"/>
    <n v="134.543740687705"/>
    <n v="44.214626432131915"/>
  </r>
  <r>
    <x v="62"/>
    <x v="78"/>
    <n v="2"/>
    <n v="8"/>
    <n v="-7"/>
    <n v="0"/>
    <n v="0"/>
    <n v="-8"/>
    <n v="8"/>
    <n v="938.30796393054504"/>
    <n v="-682.838665698868"/>
    <n v="856.03599488714303"/>
    <n v="-722.59129465318995"/>
    <n v="91.372580126964209"/>
  </r>
  <r>
    <x v="63"/>
    <x v="300"/>
    <n v="-3"/>
    <n v="5"/>
    <n v="-4"/>
    <n v="0"/>
    <n v="3"/>
    <n v="-6"/>
    <n v="5"/>
    <n v="-791.56451667430804"/>
    <n v="-231.63855288925001"/>
    <n v="-813.62480779842099"/>
    <n v="-226.88024221394801"/>
    <n v="22.567630911624498"/>
  </r>
  <r>
    <x v="29"/>
    <x v="182"/>
    <n v="0"/>
    <n v="3"/>
    <n v="0"/>
    <n v="-2"/>
    <n v="0"/>
    <n v="0"/>
    <n v="0"/>
    <n v="573.15739632784403"/>
    <n v="-939.03687559345201"/>
    <n v="606.98328023785098"/>
    <n v="-990.05949639346397"/>
    <n v="61.216813504094446"/>
  </r>
  <r>
    <x v="64"/>
    <x v="78"/>
    <n v="0"/>
    <n v="0"/>
    <n v="4"/>
    <n v="0"/>
    <n v="0"/>
    <n v="-4"/>
    <n v="-4"/>
    <n v="877.900000000001"/>
    <n v="-799.70000000000095"/>
    <n v="856.03599488714303"/>
    <n v="-722.59129465318995"/>
    <n v="80.148531863262477"/>
  </r>
  <r>
    <x v="65"/>
    <x v="23"/>
    <n v="-4"/>
    <n v="0"/>
    <n v="5"/>
    <n v="5"/>
    <n v="-4"/>
    <n v="0"/>
    <n v="0"/>
    <n v="914.15438825568799"/>
    <n v="-597.77589343759701"/>
    <n v="938.30796393054504"/>
    <n v="-682.838665698868"/>
    <n v="88.425507873316164"/>
  </r>
  <r>
    <x v="54"/>
    <x v="161"/>
    <n v="5"/>
    <n v="-5"/>
    <n v="0"/>
    <n v="-5"/>
    <n v="0"/>
    <n v="-5"/>
    <n v="5"/>
    <n v="176.47038630854701"/>
    <n v="88.331479600880698"/>
    <n v="165.91346751329701"/>
    <n v="134.543740687705"/>
    <n v="47.402759510458019"/>
  </r>
  <r>
    <x v="14"/>
    <x v="24"/>
    <n v="2"/>
    <n v="-2"/>
    <n v="0"/>
    <n v="0"/>
    <n v="0"/>
    <n v="0"/>
    <n v="0"/>
    <n v="270.24"/>
    <n v="700.60000000000105"/>
    <n v="175.18027348906799"/>
    <n v="723.91428516224698"/>
    <n v="97.877001879704679"/>
  </r>
  <r>
    <x v="66"/>
    <x v="225"/>
    <n v="-3"/>
    <n v="-5"/>
    <n v="5"/>
    <n v="-4"/>
    <n v="4"/>
    <n v="0"/>
    <n v="0"/>
    <n v="-920.66679447039598"/>
    <n v="664.00432127468696"/>
    <n v="-890.77411156364496"/>
    <n v="586.29904856389101"/>
    <n v="83.256722842198968"/>
  </r>
  <r>
    <x v="49"/>
    <x v="4"/>
    <n v="0"/>
    <n v="3"/>
    <n v="-5"/>
    <n v="0"/>
    <n v="3"/>
    <n v="-3"/>
    <n v="-3"/>
    <n v="-61.309064506217702"/>
    <n v="384.75615217571902"/>
    <n v="0.4"/>
    <n v="387.75"/>
    <n v="61.781645875029007"/>
  </r>
  <r>
    <x v="67"/>
    <x v="89"/>
    <n v="0"/>
    <n v="5"/>
    <n v="0"/>
    <n v="-5"/>
    <n v="-5"/>
    <n v="0"/>
    <n v="0"/>
    <n v="841.987584516889"/>
    <n v="-190.96532203181201"/>
    <n v="885.84004253077705"/>
    <n v="-256.67170354740699"/>
    <n v="78.995991326982761"/>
  </r>
  <r>
    <x v="68"/>
    <x v="140"/>
    <n v="10"/>
    <n v="0"/>
    <n v="9"/>
    <n v="5"/>
    <n v="0"/>
    <n v="-10"/>
    <n v="-8"/>
    <n v="82.709626273534397"/>
    <n v="-596.66313216835294"/>
    <n v="99.110397206766507"/>
    <n v="-576.42669579496305"/>
    <n v="26.048006532143852"/>
  </r>
  <r>
    <x v="4"/>
    <x v="101"/>
    <n v="0"/>
    <n v="1"/>
    <n v="0"/>
    <n v="0"/>
    <n v="0"/>
    <n v="1"/>
    <n v="0"/>
    <n v="-21.5825195891885"/>
    <n v="427.02795262479998"/>
    <n v="-548.46507992986994"/>
    <n v="102.750253900581"/>
    <n v="618.67702259016153"/>
  </r>
  <r>
    <x v="1"/>
    <x v="206"/>
    <n v="0"/>
    <n v="1"/>
    <n v="0"/>
    <n v="0"/>
    <n v="0"/>
    <n v="0"/>
    <n v="0"/>
    <n v="-790.90207500793895"/>
    <n v="20.749574943705898"/>
    <n v="-332.799999999985"/>
    <n v="690"/>
    <n v="811.0201246360187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5" applyNumberFormats="0" applyBorderFormats="0" applyFontFormats="0" applyPatternFormats="0" applyAlignmentFormats="0" applyWidthHeightFormats="1" dataCaption="Values" updatedVersion="3" minRefreshableVersion="3" showCalcMbrs="0" useAutoFormatting="1" rowGrandTotals="0" colGrandTotals="0" itemPrintTitles="1" createdVersion="3" indent="0" outline="1" outlineData="1" multipleFieldFilters="0" rowHeaderCaption="Additives">
  <location ref="E1:E303" firstHeaderRow="1" firstDataRow="1" firstDataCol="1"/>
  <pivotFields count="14">
    <pivotField showAll="0"/>
    <pivotField axis="axisRow" showAll="0">
      <items count="303">
        <item x="3"/>
        <item x="273"/>
        <item x="104"/>
        <item x="100"/>
        <item x="176"/>
        <item x="68"/>
        <item x="218"/>
        <item x="25"/>
        <item x="51"/>
        <item x="275"/>
        <item x="27"/>
        <item x="116"/>
        <item x="225"/>
        <item x="250"/>
        <item x="87"/>
        <item x="199"/>
        <item x="179"/>
        <item x="247"/>
        <item x="169"/>
        <item x="149"/>
        <item x="237"/>
        <item x="60"/>
        <item x="93"/>
        <item x="82"/>
        <item x="73"/>
        <item x="211"/>
        <item x="202"/>
        <item x="279"/>
        <item x="85"/>
        <item x="174"/>
        <item x="285"/>
        <item x="11"/>
        <item x="197"/>
        <item x="144"/>
        <item x="120"/>
        <item x="0"/>
        <item x="291"/>
        <item x="263"/>
        <item x="94"/>
        <item x="152"/>
        <item x="213"/>
        <item x="12"/>
        <item x="209"/>
        <item x="95"/>
        <item x="292"/>
        <item x="5"/>
        <item x="156"/>
        <item x="114"/>
        <item x="150"/>
        <item x="131"/>
        <item x="234"/>
        <item x="39"/>
        <item x="159"/>
        <item x="143"/>
        <item x="109"/>
        <item x="105"/>
        <item x="141"/>
        <item x="112"/>
        <item x="200"/>
        <item x="52"/>
        <item x="79"/>
        <item x="160"/>
        <item x="288"/>
        <item x="206"/>
        <item x="17"/>
        <item x="157"/>
        <item x="242"/>
        <item x="190"/>
        <item x="77"/>
        <item x="16"/>
        <item x="102"/>
        <item x="258"/>
        <item x="50"/>
        <item x="274"/>
        <item x="34"/>
        <item x="122"/>
        <item x="210"/>
        <item x="66"/>
        <item x="163"/>
        <item x="4"/>
        <item x="9"/>
        <item x="53"/>
        <item x="280"/>
        <item x="127"/>
        <item x="270"/>
        <item x="219"/>
        <item x="277"/>
        <item x="241"/>
        <item x="31"/>
        <item x="204"/>
        <item x="170"/>
        <item x="194"/>
        <item x="71"/>
        <item x="284"/>
        <item x="165"/>
        <item x="140"/>
        <item x="232"/>
        <item x="72"/>
        <item x="262"/>
        <item x="193"/>
        <item x="126"/>
        <item x="7"/>
        <item x="96"/>
        <item x="184"/>
        <item x="135"/>
        <item x="113"/>
        <item x="166"/>
        <item x="84"/>
        <item x="142"/>
        <item x="15"/>
        <item x="172"/>
        <item x="49"/>
        <item x="283"/>
        <item x="46"/>
        <item x="55"/>
        <item x="44"/>
        <item x="191"/>
        <item x="216"/>
        <item x="195"/>
        <item x="43"/>
        <item x="239"/>
        <item x="236"/>
        <item x="106"/>
        <item x="147"/>
        <item x="243"/>
        <item x="86"/>
        <item x="74"/>
        <item x="278"/>
        <item x="158"/>
        <item x="76"/>
        <item x="217"/>
        <item x="24"/>
        <item x="61"/>
        <item x="153"/>
        <item x="2"/>
        <item x="121"/>
        <item x="255"/>
        <item x="64"/>
        <item x="261"/>
        <item x="14"/>
        <item x="205"/>
        <item x="88"/>
        <item x="54"/>
        <item x="178"/>
        <item x="168"/>
        <item x="97"/>
        <item x="111"/>
        <item x="222"/>
        <item x="253"/>
        <item x="63"/>
        <item x="282"/>
        <item x="235"/>
        <item x="115"/>
        <item x="207"/>
        <item x="42"/>
        <item x="155"/>
        <item x="36"/>
        <item x="201"/>
        <item x="299"/>
        <item x="103"/>
        <item x="125"/>
        <item x="287"/>
        <item x="21"/>
        <item x="208"/>
        <item x="248"/>
        <item x="128"/>
        <item x="22"/>
        <item x="189"/>
        <item x="257"/>
        <item x="220"/>
        <item x="108"/>
        <item x="138"/>
        <item x="145"/>
        <item x="246"/>
        <item x="129"/>
        <item x="167"/>
        <item x="215"/>
        <item x="40"/>
        <item x="117"/>
        <item x="228"/>
        <item x="10"/>
        <item x="161"/>
        <item x="192"/>
        <item x="289"/>
        <item x="180"/>
        <item x="146"/>
        <item x="290"/>
        <item x="41"/>
        <item x="32"/>
        <item x="238"/>
        <item x="272"/>
        <item x="130"/>
        <item x="254"/>
        <item x="38"/>
        <item x="294"/>
        <item x="203"/>
        <item x="118"/>
        <item x="295"/>
        <item x="59"/>
        <item x="29"/>
        <item x="70"/>
        <item x="110"/>
        <item x="78"/>
        <item x="230"/>
        <item x="276"/>
        <item x="268"/>
        <item x="58"/>
        <item x="187"/>
        <item x="91"/>
        <item x="19"/>
        <item x="264"/>
        <item x="252"/>
        <item x="62"/>
        <item x="223"/>
        <item x="98"/>
        <item x="69"/>
        <item x="233"/>
        <item x="132"/>
        <item x="123"/>
        <item x="90"/>
        <item x="293"/>
        <item x="196"/>
        <item x="133"/>
        <item x="65"/>
        <item x="92"/>
        <item x="267"/>
        <item x="240"/>
        <item x="297"/>
        <item x="83"/>
        <item x="229"/>
        <item x="188"/>
        <item x="269"/>
        <item x="298"/>
        <item x="164"/>
        <item x="177"/>
        <item x="171"/>
        <item x="81"/>
        <item x="181"/>
        <item x="6"/>
        <item x="35"/>
        <item x="231"/>
        <item x="89"/>
        <item x="212"/>
        <item x="266"/>
        <item x="259"/>
        <item x="48"/>
        <item x="198"/>
        <item x="33"/>
        <item x="226"/>
        <item x="296"/>
        <item x="251"/>
        <item x="18"/>
        <item x="224"/>
        <item x="23"/>
        <item x="183"/>
        <item x="28"/>
        <item x="260"/>
        <item x="162"/>
        <item x="67"/>
        <item x="124"/>
        <item x="186"/>
        <item x="256"/>
        <item x="249"/>
        <item x="47"/>
        <item x="245"/>
        <item x="227"/>
        <item x="148"/>
        <item x="281"/>
        <item x="271"/>
        <item x="26"/>
        <item x="57"/>
        <item x="80"/>
        <item x="30"/>
        <item x="1"/>
        <item x="13"/>
        <item x="101"/>
        <item x="119"/>
        <item x="45"/>
        <item x="286"/>
        <item x="185"/>
        <item x="175"/>
        <item x="136"/>
        <item x="56"/>
        <item x="151"/>
        <item x="134"/>
        <item x="265"/>
        <item x="8"/>
        <item x="37"/>
        <item x="20"/>
        <item x="221"/>
        <item x="99"/>
        <item x="139"/>
        <item x="107"/>
        <item x="214"/>
        <item x="75"/>
        <item x="244"/>
        <item x="154"/>
        <item x="137"/>
        <item x="182"/>
        <item x="173"/>
        <item x="300"/>
        <item x="30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numFmtId="43" showAll="0"/>
    <pivotField numFmtId="43" showAll="0"/>
    <pivotField numFmtId="43" showAll="0"/>
    <pivotField numFmtId="43" showAll="0"/>
    <pivotField numFmtId="43" showAll="0"/>
  </pivotFields>
  <rowFields count="1">
    <field x="1"/>
  </rowFields>
  <rowItems count="30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8"/>
    </i>
    <i>
      <x v="249"/>
    </i>
    <i>
      <x v="250"/>
    </i>
    <i>
      <x v="251"/>
    </i>
    <i>
      <x v="252"/>
    </i>
    <i>
      <x v="253"/>
    </i>
    <i>
      <x v="254"/>
    </i>
    <i>
      <x v="255"/>
    </i>
    <i>
      <x v="256"/>
    </i>
    <i>
      <x v="257"/>
    </i>
    <i>
      <x v="258"/>
    </i>
    <i>
      <x v="259"/>
    </i>
    <i>
      <x v="260"/>
    </i>
    <i>
      <x v="261"/>
    </i>
    <i>
      <x v="262"/>
    </i>
    <i>
      <x v="263"/>
    </i>
    <i>
      <x v="264"/>
    </i>
    <i>
      <x v="265"/>
    </i>
    <i>
      <x v="266"/>
    </i>
    <i>
      <x v="267"/>
    </i>
    <i>
      <x v="268"/>
    </i>
    <i>
      <x v="269"/>
    </i>
    <i>
      <x v="270"/>
    </i>
    <i>
      <x v="271"/>
    </i>
    <i>
      <x v="272"/>
    </i>
    <i>
      <x v="273"/>
    </i>
    <i>
      <x v="274"/>
    </i>
    <i>
      <x v="275"/>
    </i>
    <i>
      <x v="276"/>
    </i>
    <i>
      <x v="277"/>
    </i>
    <i>
      <x v="278"/>
    </i>
    <i>
      <x v="279"/>
    </i>
    <i>
      <x v="280"/>
    </i>
    <i>
      <x v="281"/>
    </i>
    <i>
      <x v="282"/>
    </i>
    <i>
      <x v="283"/>
    </i>
    <i>
      <x v="284"/>
    </i>
    <i>
      <x v="285"/>
    </i>
    <i>
      <x v="286"/>
    </i>
    <i>
      <x v="287"/>
    </i>
    <i>
      <x v="288"/>
    </i>
    <i>
      <x v="289"/>
    </i>
    <i>
      <x v="290"/>
    </i>
    <i>
      <x v="291"/>
    </i>
    <i>
      <x v="292"/>
    </i>
    <i>
      <x v="293"/>
    </i>
    <i>
      <x v="294"/>
    </i>
    <i>
      <x v="295"/>
    </i>
    <i>
      <x v="296"/>
    </i>
    <i>
      <x v="297"/>
    </i>
    <i>
      <x v="298"/>
    </i>
    <i>
      <x v="299"/>
    </i>
    <i>
      <x v="300"/>
    </i>
    <i>
      <x v="301"/>
    </i>
  </rowItems>
  <colItems count="1">
    <i/>
  </colItem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1" cacheId="5" applyNumberFormats="0" applyBorderFormats="0" applyFontFormats="0" applyPatternFormats="0" applyAlignmentFormats="0" applyWidthHeightFormats="1" dataCaption="Values" updatedVersion="3" minRefreshableVersion="3" showCalcMbrs="0" useAutoFormatting="1" rowGrandTotals="0" colGrandTotals="0" itemPrintTitles="1" createdVersion="3" indent="0" outline="1" outlineData="1" multipleFieldFilters="0" rowHeaderCaption="Bases">
  <location ref="A1:A70" firstHeaderRow="1" firstDataRow="1" firstDataCol="1"/>
  <pivotFields count="14">
    <pivotField axis="axisRow" showAll="0">
      <items count="70">
        <item x="35"/>
        <item x="13"/>
        <item x="42"/>
        <item x="0"/>
        <item x="49"/>
        <item x="31"/>
        <item x="11"/>
        <item x="3"/>
        <item x="19"/>
        <item x="45"/>
        <item x="55"/>
        <item x="34"/>
        <item x="43"/>
        <item x="41"/>
        <item x="48"/>
        <item x="18"/>
        <item x="37"/>
        <item x="25"/>
        <item x="52"/>
        <item x="23"/>
        <item x="20"/>
        <item x="51"/>
        <item x="10"/>
        <item x="40"/>
        <item x="46"/>
        <item x="9"/>
        <item x="38"/>
        <item x="24"/>
        <item x="30"/>
        <item x="32"/>
        <item x="12"/>
        <item x="16"/>
        <item x="4"/>
        <item x="50"/>
        <item x="47"/>
        <item x="39"/>
        <item x="21"/>
        <item x="54"/>
        <item x="26"/>
        <item x="15"/>
        <item x="44"/>
        <item x="14"/>
        <item x="27"/>
        <item x="8"/>
        <item x="6"/>
        <item x="56"/>
        <item x="2"/>
        <item x="22"/>
        <item x="17"/>
        <item x="36"/>
        <item x="1"/>
        <item x="7"/>
        <item x="33"/>
        <item x="29"/>
        <item x="53"/>
        <item x="5"/>
        <item x="28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numFmtId="43" showAll="0"/>
    <pivotField numFmtId="43" showAll="0"/>
    <pivotField numFmtId="43" showAll="0"/>
    <pivotField numFmtId="43" showAll="0"/>
    <pivotField numFmtId="43" showAll="0"/>
  </pivotFields>
  <rowFields count="1">
    <field x="0"/>
  </rowFields>
  <rowItems count="6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</rowItems>
  <colItems count="1">
    <i/>
  </colItems>
  <pivotTableStyleInfo name="PivotStyleLight16" showRowHeaders="1" showColHeaders="1" showRowStripes="0" showColStripes="0" showLastColumn="1"/>
</pivotTableDefinition>
</file>

<file path=xl/tables/table1.xml><?xml version="1.0" encoding="utf-8"?>
<table xmlns="http://schemas.openxmlformats.org/spreadsheetml/2006/main" id="2" name="Coords" displayName="Coords" ref="A1:R331" totalsRowShown="0" headerRowDxfId="10">
  <autoFilter ref="A1:R331">
    <filterColumn colId="3"/>
    <filterColumn colId="4"/>
    <filterColumn colId="5"/>
    <filterColumn colId="6"/>
    <filterColumn colId="7"/>
    <filterColumn colId="8"/>
    <filterColumn colId="9"/>
    <filterColumn colId="10"/>
    <filterColumn colId="11"/>
    <filterColumn colId="12"/>
    <filterColumn colId="13"/>
    <filterColumn colId="14"/>
    <filterColumn colId="15"/>
    <filterColumn colId="16"/>
    <filterColumn colId="17"/>
  </autoFilter>
  <tableColumns count="18">
    <tableColumn id="1" name="Food"/>
    <tableColumn id="2" name="X" dataDxfId="37"/>
    <tableColumn id="3" name="Y" dataDxfId="36"/>
    <tableColumn id="4" name="STR Sum" dataDxfId="35"/>
    <tableColumn id="5" name="Dex Sum" dataDxfId="34"/>
    <tableColumn id="6" name="End Sum" dataDxfId="33"/>
    <tableColumn id="7" name="Spd Sum" dataDxfId="32"/>
    <tableColumn id="8" name="Con Sum" dataDxfId="31"/>
    <tableColumn id="9" name="Foc Sum" dataDxfId="30"/>
    <tableColumn id="10" name="Per Sum" dataDxfId="9"/>
    <tableColumn id="11" name="STR + Count" dataDxfId="8" dataCellStyle="Comma"/>
    <tableColumn id="14" name="Dex + Count" dataDxfId="7" dataCellStyle="Comma"/>
    <tableColumn id="16" name="End + Count" dataDxfId="6" dataCellStyle="Comma"/>
    <tableColumn id="17" name="Spd + Count" dataDxfId="5" dataCellStyle="Comma"/>
    <tableColumn id="15" name="Con + Count" dataDxfId="4" dataCellStyle="Comma"/>
    <tableColumn id="12" name="Foc + Count" dataDxfId="3" dataCellStyle="Comma"/>
    <tableColumn id="13" name="Per + Count" dataDxfId="2" dataCellStyle="Comma"/>
    <tableColumn id="18" name="Tested" dataDxfId="1" dataCellStyle="Comma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1" name="Table1" displayName="Table1" ref="A1:Q980" totalsRowShown="0" headerRowDxfId="29" dataDxfId="28" headerRowCellStyle="Normal 2" dataCellStyle="Normal 2">
  <autoFilter ref="A1:Q980">
    <filterColumn colId="0"/>
    <filterColumn colId="2"/>
    <filterColumn colId="9"/>
    <filterColumn colId="10"/>
    <filterColumn colId="11"/>
    <filterColumn colId="12"/>
    <filterColumn colId="13"/>
    <filterColumn colId="14"/>
    <filterColumn colId="15"/>
    <filterColumn colId="16"/>
  </autoFilter>
  <tableColumns count="17">
    <tableColumn id="1" name="Base " dataDxfId="27" dataCellStyle="Normal 2"/>
    <tableColumn id="2" name="Additive" dataDxfId="26" dataCellStyle="Normal 2"/>
    <tableColumn id="17" name="Concatenate" dataDxfId="0" dataCellStyle="Normal 2">
      <calculatedColumnFormula>CONCATENATE(Table1[[#This Row],[Base ]],"-",Table1[[#This Row],[Additive]])</calculatedColumnFormula>
    </tableColumn>
    <tableColumn id="5" name="Str" dataDxfId="25" dataCellStyle="Normal 2"/>
    <tableColumn id="6" name="Dex" dataDxfId="24" dataCellStyle="Normal 2"/>
    <tableColumn id="7" name="End" dataDxfId="23" dataCellStyle="Normal 2"/>
    <tableColumn id="8" name="Speed" dataDxfId="22" dataCellStyle="Normal 2"/>
    <tableColumn id="9" name="Con" dataDxfId="21" dataCellStyle="Normal 2"/>
    <tableColumn id="10" name="Foc" dataDxfId="20" dataCellStyle="Normal 2"/>
    <tableColumn id="11" name="Per" dataDxfId="19" dataCellStyle="Normal 2"/>
    <tableColumn id="12" name="BaseX" dataDxfId="18" dataCellStyle="Comma"/>
    <tableColumn id="13" name="BaseY" dataDxfId="17" dataCellStyle="Comma"/>
    <tableColumn id="14" name="AddX" dataDxfId="16" dataCellStyle="Comma"/>
    <tableColumn id="15" name="AddY" dataDxfId="15" dataCellStyle="Comma"/>
    <tableColumn id="16" name="Distance" dataDxfId="14" dataCellStyle="Comma"/>
    <tableColumn id="4" name="Base Stock" dataDxfId="11" dataCellStyle="Comma">
      <calculatedColumnFormula>IF(ISERROR(VLOOKUP(Table1[[#This Row],[Base ]],Stock,1,FALSE)),FALSE,TRUE)</calculatedColumnFormula>
    </tableColumn>
    <tableColumn id="3" name="Additive Stock" dataDxfId="13" dataCellStyle="Normal 2">
      <calculatedColumnFormula>IF(ISERROR(VLOOKUP(Table1[[#This Row],[Additive]],Stock,1,FALSE)),FALSE,TRUE)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4"/>
  <dimension ref="A1:R331"/>
  <sheetViews>
    <sheetView workbookViewId="0">
      <selection activeCell="D2" sqref="D2:R331"/>
    </sheetView>
  </sheetViews>
  <sheetFormatPr defaultRowHeight="15"/>
  <cols>
    <col min="1" max="1" width="23.28515625" bestFit="1" customWidth="1"/>
    <col min="2" max="3" width="12.7109375" bestFit="1" customWidth="1"/>
    <col min="4" max="4" width="12" bestFit="1" customWidth="1"/>
    <col min="5" max="5" width="11.7109375" bestFit="1" customWidth="1"/>
    <col min="6" max="6" width="11.5703125" bestFit="1" customWidth="1"/>
    <col min="7" max="7" width="11.28515625" bestFit="1" customWidth="1"/>
    <col min="8" max="8" width="11.7109375" bestFit="1" customWidth="1"/>
    <col min="9" max="9" width="11.28515625" bestFit="1" customWidth="1"/>
    <col min="10" max="10" width="11.140625" bestFit="1" customWidth="1"/>
    <col min="11" max="11" width="9.42578125" style="32" bestFit="1" customWidth="1"/>
    <col min="12" max="17" width="9.140625" style="32"/>
  </cols>
  <sheetData>
    <row r="1" spans="1:18" s="30" customFormat="1" ht="29.25">
      <c r="A1" s="30" t="s">
        <v>144</v>
      </c>
      <c r="B1" s="30" t="s">
        <v>145</v>
      </c>
      <c r="C1" s="30" t="s">
        <v>146</v>
      </c>
      <c r="D1" s="30" t="s">
        <v>431</v>
      </c>
      <c r="E1" s="30" t="s">
        <v>425</v>
      </c>
      <c r="F1" s="30" t="s">
        <v>426</v>
      </c>
      <c r="G1" s="30" t="s">
        <v>427</v>
      </c>
      <c r="H1" s="30" t="s">
        <v>428</v>
      </c>
      <c r="I1" s="30" t="s">
        <v>429</v>
      </c>
      <c r="J1" s="30" t="s">
        <v>430</v>
      </c>
      <c r="K1" s="31" t="s">
        <v>432</v>
      </c>
      <c r="L1" s="31" t="s">
        <v>433</v>
      </c>
      <c r="M1" s="31" t="s">
        <v>434</v>
      </c>
      <c r="N1" s="31" t="s">
        <v>435</v>
      </c>
      <c r="O1" s="31" t="s">
        <v>436</v>
      </c>
      <c r="P1" s="31" t="s">
        <v>437</v>
      </c>
      <c r="Q1" s="31" t="s">
        <v>438</v>
      </c>
      <c r="R1" s="31" t="s">
        <v>439</v>
      </c>
    </row>
    <row r="2" spans="1:18">
      <c r="A2" s="3" t="s">
        <v>200</v>
      </c>
      <c r="B2" s="1">
        <v>856.03599488714303</v>
      </c>
      <c r="C2" s="1">
        <v>-722.59129465318995</v>
      </c>
      <c r="D2" s="1">
        <v>43</v>
      </c>
      <c r="E2" s="1">
        <v>82</v>
      </c>
      <c r="F2" s="1">
        <v>106</v>
      </c>
      <c r="G2" s="1">
        <v>7</v>
      </c>
      <c r="H2" s="1">
        <v>3</v>
      </c>
      <c r="I2" s="1">
        <v>-15</v>
      </c>
      <c r="J2" s="1">
        <v>-1</v>
      </c>
      <c r="K2" s="32">
        <v>39</v>
      </c>
      <c r="L2" s="32">
        <v>47</v>
      </c>
      <c r="M2" s="32">
        <v>45</v>
      </c>
      <c r="N2" s="32">
        <v>5</v>
      </c>
      <c r="O2" s="32">
        <v>5</v>
      </c>
      <c r="P2" s="32">
        <v>4</v>
      </c>
      <c r="Q2" s="32">
        <v>4</v>
      </c>
      <c r="R2" s="32" t="b">
        <v>1</v>
      </c>
    </row>
    <row r="3" spans="1:18">
      <c r="A3" t="s">
        <v>1</v>
      </c>
      <c r="B3" s="1">
        <v>270.24</v>
      </c>
      <c r="C3" s="1">
        <v>700.60000000000105</v>
      </c>
      <c r="D3" s="1">
        <v>50</v>
      </c>
      <c r="E3" s="1">
        <v>-31</v>
      </c>
      <c r="F3" s="1">
        <v>3</v>
      </c>
      <c r="G3" s="1">
        <v>-4</v>
      </c>
      <c r="H3" s="1">
        <v>-7</v>
      </c>
      <c r="I3" s="1">
        <v>6</v>
      </c>
      <c r="J3" s="1">
        <v>5</v>
      </c>
      <c r="K3" s="32">
        <v>30</v>
      </c>
      <c r="L3" s="32">
        <v>3</v>
      </c>
      <c r="M3" s="32">
        <v>2</v>
      </c>
      <c r="N3" s="32">
        <v>1</v>
      </c>
      <c r="O3" s="32">
        <v>1</v>
      </c>
      <c r="P3" s="32">
        <v>5</v>
      </c>
      <c r="Q3" s="32">
        <v>4</v>
      </c>
      <c r="R3" s="32" t="b">
        <v>1</v>
      </c>
    </row>
    <row r="4" spans="1:18">
      <c r="A4" t="s">
        <v>0</v>
      </c>
      <c r="B4" s="1">
        <v>-21.5825195891885</v>
      </c>
      <c r="C4" s="1">
        <v>427.02795262479998</v>
      </c>
      <c r="D4" s="1">
        <v>2</v>
      </c>
      <c r="E4" s="1">
        <v>164</v>
      </c>
      <c r="F4" s="1">
        <v>-22</v>
      </c>
      <c r="G4" s="1">
        <v>0</v>
      </c>
      <c r="H4" s="1">
        <v>12</v>
      </c>
      <c r="I4" s="1">
        <v>142</v>
      </c>
      <c r="J4" s="1">
        <v>9</v>
      </c>
      <c r="K4" s="32">
        <v>21</v>
      </c>
      <c r="L4" s="32">
        <v>154</v>
      </c>
      <c r="M4" s="32">
        <v>14</v>
      </c>
      <c r="N4" s="32">
        <v>14</v>
      </c>
      <c r="O4" s="32">
        <v>20</v>
      </c>
      <c r="P4" s="32">
        <v>155</v>
      </c>
      <c r="Q4" s="32">
        <v>23</v>
      </c>
      <c r="R4" s="32" t="b">
        <v>1</v>
      </c>
    </row>
    <row r="5" spans="1:18">
      <c r="A5" s="4" t="s">
        <v>320</v>
      </c>
      <c r="B5" s="1">
        <v>-790.90207500793895</v>
      </c>
      <c r="C5" s="1">
        <v>20.749574943705898</v>
      </c>
      <c r="D5" s="1">
        <v>-1</v>
      </c>
      <c r="E5" s="1">
        <v>122</v>
      </c>
      <c r="F5" s="1">
        <v>-14</v>
      </c>
      <c r="G5" s="1">
        <v>-46</v>
      </c>
      <c r="H5" s="1">
        <v>-14</v>
      </c>
      <c r="I5" s="1">
        <v>-43</v>
      </c>
      <c r="J5" s="1">
        <v>-4</v>
      </c>
      <c r="K5" s="32">
        <v>13</v>
      </c>
      <c r="L5" s="32">
        <v>98</v>
      </c>
      <c r="M5" s="32">
        <v>6</v>
      </c>
      <c r="N5" s="32">
        <v>10</v>
      </c>
      <c r="O5" s="32">
        <v>7</v>
      </c>
      <c r="P5" s="32">
        <v>11</v>
      </c>
      <c r="Q5" s="32">
        <v>10</v>
      </c>
      <c r="R5" s="32" t="b">
        <v>1</v>
      </c>
    </row>
    <row r="6" spans="1:18">
      <c r="A6" s="4" t="s">
        <v>304</v>
      </c>
      <c r="B6" s="1">
        <v>436.95158983751702</v>
      </c>
      <c r="C6" s="1">
        <v>832.61207001606294</v>
      </c>
      <c r="D6" s="1">
        <v>29</v>
      </c>
      <c r="E6" s="1">
        <v>-21</v>
      </c>
      <c r="F6" s="1">
        <v>5</v>
      </c>
      <c r="G6" s="1">
        <v>-24</v>
      </c>
      <c r="H6" s="1">
        <v>1</v>
      </c>
      <c r="I6" s="1">
        <v>-1</v>
      </c>
      <c r="J6" s="1">
        <v>27</v>
      </c>
      <c r="K6" s="32">
        <v>13</v>
      </c>
      <c r="L6" s="32">
        <v>2</v>
      </c>
      <c r="M6" s="32">
        <v>2</v>
      </c>
      <c r="N6" s="32">
        <v>0</v>
      </c>
      <c r="O6" s="32">
        <v>1</v>
      </c>
      <c r="P6" s="32">
        <v>1</v>
      </c>
      <c r="Q6" s="32">
        <v>13</v>
      </c>
      <c r="R6" s="32" t="b">
        <v>1</v>
      </c>
    </row>
    <row r="7" spans="1:18">
      <c r="A7" t="s">
        <v>4</v>
      </c>
      <c r="B7" s="1">
        <v>-725.95384242315504</v>
      </c>
      <c r="C7" s="1">
        <v>-744.09917160976795</v>
      </c>
      <c r="D7" s="1">
        <v>7</v>
      </c>
      <c r="E7" s="1">
        <v>53</v>
      </c>
      <c r="F7" s="1">
        <v>63</v>
      </c>
      <c r="G7" s="1">
        <v>-30</v>
      </c>
      <c r="H7" s="1">
        <v>0</v>
      </c>
      <c r="I7" s="1">
        <v>4</v>
      </c>
      <c r="J7" s="1">
        <v>-21</v>
      </c>
      <c r="K7" s="32">
        <v>11</v>
      </c>
      <c r="L7" s="32">
        <v>43</v>
      </c>
      <c r="M7" s="32">
        <v>45</v>
      </c>
      <c r="N7" s="32">
        <v>2</v>
      </c>
      <c r="O7" s="32">
        <v>2</v>
      </c>
      <c r="P7" s="32">
        <v>6</v>
      </c>
      <c r="Q7" s="32">
        <v>3</v>
      </c>
      <c r="R7" s="32" t="b">
        <v>1</v>
      </c>
    </row>
    <row r="8" spans="1:18">
      <c r="A8" t="s">
        <v>18</v>
      </c>
      <c r="B8" s="1">
        <v>-708.02252912296899</v>
      </c>
      <c r="C8" s="1">
        <v>60.785542021968404</v>
      </c>
      <c r="D8" s="1">
        <v>12</v>
      </c>
      <c r="E8" s="1">
        <v>1</v>
      </c>
      <c r="F8" s="1">
        <v>3</v>
      </c>
      <c r="G8" s="1">
        <v>-10</v>
      </c>
      <c r="H8" s="1">
        <v>1</v>
      </c>
      <c r="I8" s="1">
        <v>-3</v>
      </c>
      <c r="J8" s="1">
        <v>0</v>
      </c>
      <c r="K8" s="32">
        <v>8</v>
      </c>
      <c r="L8" s="32">
        <v>3</v>
      </c>
      <c r="M8" s="32">
        <v>3</v>
      </c>
      <c r="N8" s="32">
        <v>0</v>
      </c>
      <c r="O8" s="32">
        <v>2</v>
      </c>
      <c r="P8" s="32">
        <v>0</v>
      </c>
      <c r="Q8" s="32">
        <v>0</v>
      </c>
      <c r="R8" s="32" t="b">
        <v>1</v>
      </c>
    </row>
    <row r="9" spans="1:18">
      <c r="A9" t="s">
        <v>278</v>
      </c>
      <c r="B9" s="1">
        <v>-644.87557936592896</v>
      </c>
      <c r="C9" s="1">
        <v>944.27054762041303</v>
      </c>
      <c r="D9" s="1">
        <v>12</v>
      </c>
      <c r="E9" s="1">
        <v>10</v>
      </c>
      <c r="F9" s="1">
        <v>-51</v>
      </c>
      <c r="G9" s="1">
        <v>-4</v>
      </c>
      <c r="H9" s="1">
        <v>6</v>
      </c>
      <c r="I9" s="1">
        <v>50</v>
      </c>
      <c r="J9" s="1">
        <v>2</v>
      </c>
      <c r="K9" s="32">
        <v>7</v>
      </c>
      <c r="L9" s="32">
        <v>9</v>
      </c>
      <c r="M9" s="32">
        <v>1</v>
      </c>
      <c r="N9" s="32">
        <v>2</v>
      </c>
      <c r="O9" s="32">
        <v>5</v>
      </c>
      <c r="P9" s="32">
        <v>43</v>
      </c>
      <c r="Q9" s="32">
        <v>6</v>
      </c>
      <c r="R9" s="32" t="b">
        <v>1</v>
      </c>
    </row>
    <row r="10" spans="1:18">
      <c r="A10" t="s">
        <v>158</v>
      </c>
      <c r="B10" s="1">
        <v>83.598309227260799</v>
      </c>
      <c r="C10" s="1">
        <v>-196.158903396401</v>
      </c>
      <c r="D10" s="1">
        <v>-96</v>
      </c>
      <c r="E10" s="1">
        <v>135</v>
      </c>
      <c r="F10" s="1">
        <v>-2</v>
      </c>
      <c r="G10" s="1">
        <v>10</v>
      </c>
      <c r="H10" s="1">
        <v>-103</v>
      </c>
      <c r="I10" s="1">
        <v>7</v>
      </c>
      <c r="J10" s="1">
        <v>144</v>
      </c>
      <c r="K10" s="32">
        <v>7</v>
      </c>
      <c r="L10" s="32">
        <v>82</v>
      </c>
      <c r="M10" s="32">
        <v>8</v>
      </c>
      <c r="N10" s="32">
        <v>8</v>
      </c>
      <c r="O10" s="32">
        <v>3</v>
      </c>
      <c r="P10" s="32">
        <v>12</v>
      </c>
      <c r="Q10" s="32">
        <v>81</v>
      </c>
      <c r="R10" s="32" t="b">
        <v>1</v>
      </c>
    </row>
    <row r="11" spans="1:18">
      <c r="A11" s="4" t="s">
        <v>307</v>
      </c>
      <c r="B11" s="1">
        <v>604.06646194144105</v>
      </c>
      <c r="C11" s="1">
        <v>185.83452775730001</v>
      </c>
      <c r="D11" s="1">
        <v>13</v>
      </c>
      <c r="E11" s="1">
        <v>6</v>
      </c>
      <c r="F11" s="1">
        <v>-5</v>
      </c>
      <c r="G11" s="1">
        <v>11</v>
      </c>
      <c r="H11" s="1">
        <v>-5</v>
      </c>
      <c r="I11" s="1">
        <v>5</v>
      </c>
      <c r="J11" s="1">
        <v>-11</v>
      </c>
      <c r="K11" s="32">
        <v>6</v>
      </c>
      <c r="L11" s="32">
        <v>4</v>
      </c>
      <c r="M11" s="32">
        <v>2</v>
      </c>
      <c r="N11" s="32">
        <v>4</v>
      </c>
      <c r="O11" s="32">
        <v>2</v>
      </c>
      <c r="P11" s="32">
        <v>3</v>
      </c>
      <c r="Q11" s="32">
        <v>0</v>
      </c>
      <c r="R11" s="32" t="b">
        <v>1</v>
      </c>
    </row>
    <row r="12" spans="1:18">
      <c r="A12" s="4" t="s">
        <v>283</v>
      </c>
      <c r="B12" s="1">
        <v>23.717153034565602</v>
      </c>
      <c r="C12" s="1">
        <v>481.715285379156</v>
      </c>
      <c r="D12" s="1">
        <v>11</v>
      </c>
      <c r="E12" s="1">
        <v>7</v>
      </c>
      <c r="F12" s="1">
        <v>-2</v>
      </c>
      <c r="G12" s="1">
        <v>2</v>
      </c>
      <c r="H12" s="1">
        <v>0</v>
      </c>
      <c r="I12" s="1">
        <v>-6</v>
      </c>
      <c r="J12" s="1">
        <v>-6</v>
      </c>
      <c r="K12" s="32">
        <v>6</v>
      </c>
      <c r="L12" s="32">
        <v>5</v>
      </c>
      <c r="M12" s="32">
        <v>0</v>
      </c>
      <c r="N12" s="32">
        <v>1</v>
      </c>
      <c r="O12" s="32">
        <v>0</v>
      </c>
      <c r="P12" s="32">
        <v>3</v>
      </c>
      <c r="Q12" s="32">
        <v>1</v>
      </c>
      <c r="R12" s="32" t="b">
        <v>1</v>
      </c>
    </row>
    <row r="13" spans="1:18">
      <c r="A13" s="4" t="s">
        <v>192</v>
      </c>
      <c r="B13" s="1">
        <v>112.155719642069</v>
      </c>
      <c r="C13" s="1">
        <v>-546.23076697495503</v>
      </c>
      <c r="D13" s="1">
        <v>-70</v>
      </c>
      <c r="E13" s="1">
        <v>8</v>
      </c>
      <c r="F13" s="1">
        <v>-11</v>
      </c>
      <c r="G13" s="1">
        <v>-12</v>
      </c>
      <c r="H13" s="1">
        <v>-53</v>
      </c>
      <c r="I13" s="1">
        <v>119</v>
      </c>
      <c r="J13" s="1">
        <v>10</v>
      </c>
      <c r="K13" s="32">
        <v>5</v>
      </c>
      <c r="L13" s="32">
        <v>13</v>
      </c>
      <c r="M13" s="32">
        <v>10</v>
      </c>
      <c r="N13" s="32">
        <v>6</v>
      </c>
      <c r="O13" s="32">
        <v>7</v>
      </c>
      <c r="P13" s="32">
        <v>90</v>
      </c>
      <c r="Q13" s="32">
        <v>12</v>
      </c>
      <c r="R13" s="32" t="b">
        <v>1</v>
      </c>
    </row>
    <row r="14" spans="1:18">
      <c r="A14" s="4" t="s">
        <v>166</v>
      </c>
      <c r="B14" s="1">
        <v>-507.31785196267998</v>
      </c>
      <c r="C14" s="1">
        <v>-48.850946929167002</v>
      </c>
      <c r="D14" s="1">
        <v>6</v>
      </c>
      <c r="E14" s="1">
        <v>5</v>
      </c>
      <c r="F14" s="1">
        <v>0</v>
      </c>
      <c r="G14" s="1">
        <v>-1</v>
      </c>
      <c r="H14" s="1">
        <v>-5</v>
      </c>
      <c r="I14" s="1">
        <v>-6</v>
      </c>
      <c r="J14" s="1">
        <v>2</v>
      </c>
      <c r="K14" s="32">
        <v>4</v>
      </c>
      <c r="L14" s="32">
        <v>3</v>
      </c>
      <c r="M14" s="32">
        <v>0</v>
      </c>
      <c r="N14" s="32">
        <v>0</v>
      </c>
      <c r="O14" s="32">
        <v>0</v>
      </c>
      <c r="P14" s="32">
        <v>0</v>
      </c>
      <c r="Q14" s="32">
        <v>1</v>
      </c>
      <c r="R14" s="32" t="b">
        <v>1</v>
      </c>
    </row>
    <row r="15" spans="1:18">
      <c r="A15" t="s">
        <v>28</v>
      </c>
      <c r="B15" s="1">
        <v>82.709626273534397</v>
      </c>
      <c r="C15" s="1">
        <v>-596.66313216835294</v>
      </c>
      <c r="D15" s="1">
        <v>14</v>
      </c>
      <c r="E15" s="1">
        <v>2</v>
      </c>
      <c r="F15" s="1">
        <v>9</v>
      </c>
      <c r="G15" s="1">
        <v>11</v>
      </c>
      <c r="H15" s="1">
        <v>-1</v>
      </c>
      <c r="I15" s="1">
        <v>-17</v>
      </c>
      <c r="J15" s="1">
        <v>-6</v>
      </c>
      <c r="K15" s="32">
        <v>4</v>
      </c>
      <c r="L15" s="32">
        <v>1</v>
      </c>
      <c r="M15" s="32">
        <v>1</v>
      </c>
      <c r="N15" s="32">
        <v>4</v>
      </c>
      <c r="O15" s="32">
        <v>1</v>
      </c>
      <c r="P15" s="32">
        <v>0</v>
      </c>
      <c r="Q15" s="32">
        <v>1</v>
      </c>
      <c r="R15" s="32" t="b">
        <v>1</v>
      </c>
    </row>
    <row r="16" spans="1:18">
      <c r="A16" s="4" t="s">
        <v>256</v>
      </c>
      <c r="B16" s="1">
        <v>-519.10606039821698</v>
      </c>
      <c r="C16" s="1">
        <v>-611.64188543053206</v>
      </c>
      <c r="D16" s="1">
        <v>8</v>
      </c>
      <c r="E16" s="1">
        <v>-6</v>
      </c>
      <c r="F16" s="1">
        <v>0</v>
      </c>
      <c r="G16" s="1">
        <v>-10</v>
      </c>
      <c r="H16" s="1">
        <v>-4</v>
      </c>
      <c r="I16" s="1">
        <v>1</v>
      </c>
      <c r="J16" s="1">
        <v>11</v>
      </c>
      <c r="K16" s="32">
        <v>4</v>
      </c>
      <c r="L16" s="32">
        <v>0</v>
      </c>
      <c r="M16" s="32">
        <v>2</v>
      </c>
      <c r="N16" s="32">
        <v>0</v>
      </c>
      <c r="O16" s="32">
        <v>0</v>
      </c>
      <c r="P16" s="32">
        <v>1</v>
      </c>
      <c r="Q16" s="32">
        <v>4</v>
      </c>
      <c r="R16" s="32" t="b">
        <v>1</v>
      </c>
    </row>
    <row r="17" spans="1:18">
      <c r="A17" s="7" t="s">
        <v>323</v>
      </c>
      <c r="B17" s="1">
        <v>165.91346751329701</v>
      </c>
      <c r="C17" s="1">
        <v>134.543740687705</v>
      </c>
      <c r="D17" s="1">
        <v>10</v>
      </c>
      <c r="E17" s="1">
        <v>-15</v>
      </c>
      <c r="F17" s="1">
        <v>11</v>
      </c>
      <c r="G17" s="1">
        <v>-5</v>
      </c>
      <c r="H17" s="1">
        <v>0</v>
      </c>
      <c r="I17" s="1">
        <v>-10</v>
      </c>
      <c r="J17" s="1">
        <v>9</v>
      </c>
      <c r="K17" s="32">
        <v>4</v>
      </c>
      <c r="L17" s="32">
        <v>1</v>
      </c>
      <c r="M17" s="32">
        <v>3</v>
      </c>
      <c r="N17" s="32">
        <v>0</v>
      </c>
      <c r="O17" s="32">
        <v>0</v>
      </c>
      <c r="P17" s="32">
        <v>1</v>
      </c>
      <c r="Q17" s="32">
        <v>2</v>
      </c>
      <c r="R17" s="32" t="b">
        <v>1</v>
      </c>
    </row>
    <row r="18" spans="1:18">
      <c r="A18" t="s">
        <v>7</v>
      </c>
      <c r="B18" s="1">
        <v>-810.51122258863199</v>
      </c>
      <c r="C18" s="1">
        <v>5.6873279559155101</v>
      </c>
      <c r="D18" s="1">
        <v>7</v>
      </c>
      <c r="E18" s="1">
        <v>6</v>
      </c>
      <c r="F18" s="1">
        <v>2</v>
      </c>
      <c r="G18" s="1">
        <v>-2</v>
      </c>
      <c r="H18" s="1">
        <v>-5</v>
      </c>
      <c r="I18" s="1">
        <v>-5</v>
      </c>
      <c r="J18" s="1">
        <v>1</v>
      </c>
      <c r="K18" s="32">
        <v>4</v>
      </c>
      <c r="L18" s="32">
        <v>5</v>
      </c>
      <c r="M18" s="32">
        <v>2</v>
      </c>
      <c r="N18" s="32">
        <v>0</v>
      </c>
      <c r="O18" s="32">
        <v>0</v>
      </c>
      <c r="P18" s="32">
        <v>0</v>
      </c>
      <c r="Q18" s="32">
        <v>1</v>
      </c>
      <c r="R18" s="32" t="b">
        <v>1</v>
      </c>
    </row>
    <row r="19" spans="1:18">
      <c r="A19" s="3" t="s">
        <v>168</v>
      </c>
      <c r="B19" s="1">
        <v>-568.83383693742405</v>
      </c>
      <c r="C19" s="1">
        <v>-345.54726723189799</v>
      </c>
      <c r="D19" s="1">
        <v>3</v>
      </c>
      <c r="E19" s="1">
        <v>31</v>
      </c>
      <c r="F19" s="1">
        <v>-22</v>
      </c>
      <c r="G19" s="1">
        <v>3</v>
      </c>
      <c r="H19" s="1">
        <v>-2</v>
      </c>
      <c r="I19" s="1">
        <v>-1</v>
      </c>
      <c r="J19" s="1">
        <v>-27</v>
      </c>
      <c r="K19" s="32">
        <v>3</v>
      </c>
      <c r="L19" s="32">
        <v>20</v>
      </c>
      <c r="M19" s="32">
        <v>1</v>
      </c>
      <c r="N19" s="32">
        <v>3</v>
      </c>
      <c r="O19" s="32">
        <v>1</v>
      </c>
      <c r="P19" s="32">
        <v>3</v>
      </c>
      <c r="Q19" s="32">
        <v>1</v>
      </c>
      <c r="R19" s="32" t="b">
        <v>1</v>
      </c>
    </row>
    <row r="20" spans="1:18">
      <c r="A20" s="3" t="s">
        <v>298</v>
      </c>
      <c r="B20" s="1">
        <v>-332.799999999985</v>
      </c>
      <c r="C20" s="1">
        <v>690</v>
      </c>
      <c r="D20" s="1">
        <v>-18</v>
      </c>
      <c r="E20" s="1">
        <v>41</v>
      </c>
      <c r="F20" s="1">
        <v>-5</v>
      </c>
      <c r="G20" s="1">
        <v>2</v>
      </c>
      <c r="H20" s="1">
        <v>-1</v>
      </c>
      <c r="I20" s="1">
        <v>-19</v>
      </c>
      <c r="J20" s="1">
        <v>33</v>
      </c>
      <c r="K20" s="32">
        <v>3</v>
      </c>
      <c r="L20" s="32">
        <v>26</v>
      </c>
      <c r="M20" s="32">
        <v>2</v>
      </c>
      <c r="N20" s="32">
        <v>2</v>
      </c>
      <c r="O20" s="32">
        <v>1</v>
      </c>
      <c r="P20" s="32">
        <v>4</v>
      </c>
      <c r="Q20" s="32">
        <v>22</v>
      </c>
      <c r="R20" s="32" t="b">
        <v>1</v>
      </c>
    </row>
    <row r="21" spans="1:18">
      <c r="A21" t="s">
        <v>276</v>
      </c>
      <c r="B21" s="1">
        <v>-38.433241157740497</v>
      </c>
      <c r="C21" s="1">
        <v>-861.75915644031898</v>
      </c>
      <c r="D21" s="1">
        <v>-12</v>
      </c>
      <c r="E21" s="1">
        <v>4</v>
      </c>
      <c r="F21" s="1">
        <v>8</v>
      </c>
      <c r="G21" s="1">
        <v>-15</v>
      </c>
      <c r="H21" s="1">
        <v>-3</v>
      </c>
      <c r="I21" s="1">
        <v>-4</v>
      </c>
      <c r="J21" s="1">
        <v>-6</v>
      </c>
      <c r="K21" s="32">
        <v>3</v>
      </c>
      <c r="L21" s="32">
        <v>5</v>
      </c>
      <c r="M21" s="32">
        <v>4</v>
      </c>
      <c r="N21" s="32">
        <v>2</v>
      </c>
      <c r="O21" s="32">
        <v>1</v>
      </c>
      <c r="P21" s="32">
        <v>3</v>
      </c>
      <c r="Q21" s="32">
        <v>0</v>
      </c>
      <c r="R21" s="32" t="b">
        <v>1</v>
      </c>
    </row>
    <row r="22" spans="1:18">
      <c r="A22" s="4" t="s">
        <v>210</v>
      </c>
      <c r="B22" s="1">
        <v>710.40077383844005</v>
      </c>
      <c r="C22" s="1">
        <v>296.60190791001003</v>
      </c>
      <c r="D22" s="1">
        <v>-1</v>
      </c>
      <c r="E22" s="1">
        <v>52</v>
      </c>
      <c r="F22" s="1">
        <v>-44</v>
      </c>
      <c r="G22" s="1">
        <v>7</v>
      </c>
      <c r="H22" s="1">
        <v>3</v>
      </c>
      <c r="I22" s="1">
        <v>-56</v>
      </c>
      <c r="J22" s="1">
        <v>4</v>
      </c>
      <c r="K22" s="32">
        <v>3</v>
      </c>
      <c r="L22" s="32">
        <v>27</v>
      </c>
      <c r="M22" s="32">
        <v>4</v>
      </c>
      <c r="N22" s="32">
        <v>5</v>
      </c>
      <c r="O22" s="32">
        <v>5</v>
      </c>
      <c r="P22" s="32">
        <v>1</v>
      </c>
      <c r="Q22" s="32">
        <v>9</v>
      </c>
      <c r="R22" s="32" t="b">
        <v>1</v>
      </c>
    </row>
    <row r="23" spans="1:18">
      <c r="A23" t="s">
        <v>22</v>
      </c>
      <c r="B23" s="1">
        <v>-427.769261113261</v>
      </c>
      <c r="C23" s="1">
        <v>423.27536217894902</v>
      </c>
      <c r="D23" s="1">
        <v>5</v>
      </c>
      <c r="E23" s="1">
        <v>-2</v>
      </c>
      <c r="F23" s="1">
        <v>-6</v>
      </c>
      <c r="G23" s="1">
        <v>-1</v>
      </c>
      <c r="H23" s="1">
        <v>0</v>
      </c>
      <c r="I23" s="1">
        <v>-2</v>
      </c>
      <c r="J23" s="1">
        <v>5</v>
      </c>
      <c r="K23" s="32">
        <v>3</v>
      </c>
      <c r="L23" s="32">
        <v>2</v>
      </c>
      <c r="M23" s="32">
        <v>0</v>
      </c>
      <c r="N23" s="32">
        <v>0</v>
      </c>
      <c r="O23" s="32">
        <v>0</v>
      </c>
      <c r="P23" s="32">
        <v>1</v>
      </c>
      <c r="Q23" s="32">
        <v>3</v>
      </c>
      <c r="R23" s="32" t="b">
        <v>1</v>
      </c>
    </row>
    <row r="24" spans="1:18">
      <c r="A24" s="4" t="s">
        <v>258</v>
      </c>
      <c r="B24" s="1">
        <v>63.778269184597399</v>
      </c>
      <c r="C24" s="1">
        <v>-868.00977283368604</v>
      </c>
      <c r="D24" s="1">
        <v>2</v>
      </c>
      <c r="E24" s="1">
        <v>2</v>
      </c>
      <c r="F24" s="1">
        <v>2</v>
      </c>
      <c r="G24" s="1">
        <v>3</v>
      </c>
      <c r="H24" s="1">
        <v>-1</v>
      </c>
      <c r="I24" s="1">
        <v>2</v>
      </c>
      <c r="J24" s="1">
        <v>0</v>
      </c>
      <c r="K24" s="32">
        <v>3</v>
      </c>
      <c r="L24" s="32">
        <v>2</v>
      </c>
      <c r="M24" s="32">
        <v>1</v>
      </c>
      <c r="N24" s="32">
        <v>3</v>
      </c>
      <c r="O24" s="32">
        <v>0</v>
      </c>
      <c r="P24" s="32">
        <v>1</v>
      </c>
      <c r="Q24" s="32">
        <v>0</v>
      </c>
      <c r="R24" s="32" t="b">
        <v>1</v>
      </c>
    </row>
    <row r="25" spans="1:18">
      <c r="A25" t="s">
        <v>82</v>
      </c>
      <c r="B25" s="1">
        <v>938.30796393054504</v>
      </c>
      <c r="C25" s="1">
        <v>-682.838665698868</v>
      </c>
      <c r="D25" s="1">
        <v>1</v>
      </c>
      <c r="E25" s="1">
        <v>11</v>
      </c>
      <c r="F25" s="1">
        <v>2</v>
      </c>
      <c r="G25" s="1">
        <v>6</v>
      </c>
      <c r="H25" s="1">
        <v>-4</v>
      </c>
      <c r="I25" s="1">
        <v>-7</v>
      </c>
      <c r="J25" s="1">
        <v>9</v>
      </c>
      <c r="K25" s="32">
        <v>3</v>
      </c>
      <c r="L25" s="32">
        <v>3</v>
      </c>
      <c r="M25" s="32">
        <v>2</v>
      </c>
      <c r="N25" s="32">
        <v>2</v>
      </c>
      <c r="O25" s="32">
        <v>0</v>
      </c>
      <c r="P25" s="32">
        <v>1</v>
      </c>
      <c r="Q25" s="32">
        <v>2</v>
      </c>
      <c r="R25" s="32" t="b">
        <v>1</v>
      </c>
    </row>
    <row r="26" spans="1:18">
      <c r="A26" t="s">
        <v>86</v>
      </c>
      <c r="B26" s="1">
        <v>-940.76464041542204</v>
      </c>
      <c r="C26" s="1">
        <v>45.988594919525099</v>
      </c>
      <c r="D26" s="1">
        <v>8</v>
      </c>
      <c r="E26" s="1">
        <v>-6</v>
      </c>
      <c r="F26" s="1">
        <v>-2</v>
      </c>
      <c r="G26" s="1">
        <v>-1</v>
      </c>
      <c r="H26" s="1">
        <v>0</v>
      </c>
      <c r="I26" s="1">
        <v>0</v>
      </c>
      <c r="J26" s="1">
        <v>-7</v>
      </c>
      <c r="K26" s="32">
        <v>3</v>
      </c>
      <c r="L26" s="32">
        <v>0</v>
      </c>
      <c r="M26" s="32">
        <v>0</v>
      </c>
      <c r="N26" s="32">
        <v>0</v>
      </c>
      <c r="O26" s="32">
        <v>0</v>
      </c>
      <c r="P26" s="32">
        <v>1</v>
      </c>
      <c r="Q26" s="32">
        <v>0</v>
      </c>
      <c r="R26" s="32" t="b">
        <v>1</v>
      </c>
    </row>
    <row r="27" spans="1:18">
      <c r="A27" s="7" t="s">
        <v>337</v>
      </c>
      <c r="B27" s="1">
        <v>-989.34232949758996</v>
      </c>
      <c r="C27" s="1">
        <v>-398.308892568781</v>
      </c>
      <c r="D27" s="1">
        <v>4</v>
      </c>
      <c r="E27" s="1">
        <v>7</v>
      </c>
      <c r="F27" s="1">
        <v>3</v>
      </c>
      <c r="G27" s="1">
        <v>3</v>
      </c>
      <c r="H27" s="1">
        <v>-4</v>
      </c>
      <c r="I27" s="1">
        <v>-5</v>
      </c>
      <c r="J27" s="1">
        <v>-5</v>
      </c>
      <c r="K27" s="32">
        <v>3</v>
      </c>
      <c r="L27" s="32">
        <v>4</v>
      </c>
      <c r="M27" s="32">
        <v>3</v>
      </c>
      <c r="N27" s="32">
        <v>2</v>
      </c>
      <c r="O27" s="32">
        <v>0</v>
      </c>
      <c r="P27" s="32">
        <v>0</v>
      </c>
      <c r="Q27" s="32">
        <v>0</v>
      </c>
      <c r="R27" s="32" t="b">
        <v>1</v>
      </c>
    </row>
    <row r="28" spans="1:18">
      <c r="A28" s="7" t="s">
        <v>194</v>
      </c>
      <c r="B28" s="1">
        <v>99.110397206766507</v>
      </c>
      <c r="C28" s="1">
        <v>-576.42669579496305</v>
      </c>
      <c r="D28" s="1">
        <v>12</v>
      </c>
      <c r="E28" s="1">
        <v>3</v>
      </c>
      <c r="F28" s="1">
        <v>15</v>
      </c>
      <c r="G28" s="1">
        <v>3</v>
      </c>
      <c r="H28" s="1">
        <v>-2</v>
      </c>
      <c r="I28" s="1">
        <v>-14</v>
      </c>
      <c r="J28" s="1">
        <v>-10</v>
      </c>
      <c r="K28" s="32">
        <v>3</v>
      </c>
      <c r="L28" s="32">
        <v>2</v>
      </c>
      <c r="M28" s="32">
        <v>3</v>
      </c>
      <c r="N28" s="32">
        <v>1</v>
      </c>
      <c r="O28" s="32">
        <v>0</v>
      </c>
      <c r="P28" s="32">
        <v>0</v>
      </c>
      <c r="Q28" s="32">
        <v>1</v>
      </c>
      <c r="R28" s="32" t="b">
        <v>1</v>
      </c>
    </row>
    <row r="29" spans="1:18">
      <c r="A29" s="9" t="s">
        <v>281</v>
      </c>
      <c r="B29" s="1">
        <v>73.580395308128601</v>
      </c>
      <c r="C29" s="1">
        <v>697.51045176767502</v>
      </c>
      <c r="D29" s="1">
        <v>8</v>
      </c>
      <c r="E29" s="1">
        <v>-1</v>
      </c>
      <c r="F29" s="1">
        <v>-6</v>
      </c>
      <c r="G29" s="1">
        <v>0</v>
      </c>
      <c r="H29" s="1">
        <v>-6</v>
      </c>
      <c r="I29" s="1">
        <v>2</v>
      </c>
      <c r="J29" s="1">
        <v>0</v>
      </c>
      <c r="K29" s="32">
        <v>3</v>
      </c>
      <c r="L29" s="32">
        <v>1</v>
      </c>
      <c r="M29" s="32">
        <v>0</v>
      </c>
      <c r="N29" s="32">
        <v>0</v>
      </c>
      <c r="O29" s="32">
        <v>0</v>
      </c>
      <c r="P29" s="32">
        <v>2</v>
      </c>
      <c r="Q29" s="32">
        <v>0</v>
      </c>
      <c r="R29" s="32" t="b">
        <v>1</v>
      </c>
    </row>
    <row r="30" spans="1:18">
      <c r="A30" t="s">
        <v>300</v>
      </c>
      <c r="B30" s="1">
        <v>-256.672703620552</v>
      </c>
      <c r="C30" s="1">
        <v>785.64127098153301</v>
      </c>
      <c r="D30" s="1">
        <v>7</v>
      </c>
      <c r="E30" s="1">
        <v>6</v>
      </c>
      <c r="F30" s="1">
        <v>-5</v>
      </c>
      <c r="G30" s="1">
        <v>1</v>
      </c>
      <c r="H30" s="1">
        <v>0</v>
      </c>
      <c r="I30" s="1">
        <v>-1</v>
      </c>
      <c r="J30" s="1">
        <v>4</v>
      </c>
      <c r="K30" s="32">
        <v>3</v>
      </c>
      <c r="L30" s="32">
        <v>2</v>
      </c>
      <c r="M30" s="32">
        <v>0</v>
      </c>
      <c r="N30" s="32">
        <v>1</v>
      </c>
      <c r="O30" s="32">
        <v>0</v>
      </c>
      <c r="P30" s="32">
        <v>1</v>
      </c>
      <c r="Q30" s="32">
        <v>2</v>
      </c>
      <c r="R30" s="32" t="b">
        <v>1</v>
      </c>
    </row>
    <row r="31" spans="1:18">
      <c r="A31" s="3" t="s">
        <v>341</v>
      </c>
      <c r="B31" s="1">
        <v>718.13212208788502</v>
      </c>
      <c r="C31" s="1">
        <v>-562.655509470693</v>
      </c>
      <c r="D31" s="1">
        <v>-43</v>
      </c>
      <c r="E31" s="1">
        <v>1</v>
      </c>
      <c r="F31" s="1">
        <v>1</v>
      </c>
      <c r="G31" s="1">
        <v>41</v>
      </c>
      <c r="H31" s="1">
        <v>44</v>
      </c>
      <c r="I31" s="1">
        <v>-33</v>
      </c>
      <c r="J31" s="1">
        <v>0</v>
      </c>
      <c r="K31" s="32">
        <v>2</v>
      </c>
      <c r="L31" s="32">
        <v>5</v>
      </c>
      <c r="M31" s="32">
        <v>2</v>
      </c>
      <c r="N31" s="32">
        <v>25</v>
      </c>
      <c r="O31" s="32">
        <v>24</v>
      </c>
      <c r="P31" s="32">
        <v>3</v>
      </c>
      <c r="Q31" s="32">
        <v>1</v>
      </c>
      <c r="R31" s="32" t="b">
        <v>1</v>
      </c>
    </row>
    <row r="32" spans="1:18">
      <c r="A32" s="3" t="s">
        <v>240</v>
      </c>
      <c r="B32" s="1">
        <v>-669.55678031416903</v>
      </c>
      <c r="C32" s="1">
        <v>8.9167751640175403</v>
      </c>
      <c r="D32" s="1">
        <v>3</v>
      </c>
      <c r="E32" s="1">
        <v>-1</v>
      </c>
      <c r="F32" s="1">
        <v>1</v>
      </c>
      <c r="G32" s="1">
        <v>0</v>
      </c>
      <c r="H32" s="1">
        <v>0</v>
      </c>
      <c r="I32" s="1">
        <v>4</v>
      </c>
      <c r="J32" s="1">
        <v>0</v>
      </c>
      <c r="K32" s="32">
        <v>2</v>
      </c>
      <c r="L32" s="32">
        <v>1</v>
      </c>
      <c r="M32" s="32">
        <v>1</v>
      </c>
      <c r="N32" s="32">
        <v>0</v>
      </c>
      <c r="O32" s="32">
        <v>0</v>
      </c>
      <c r="P32" s="32">
        <v>3</v>
      </c>
      <c r="Q32" s="32">
        <v>0</v>
      </c>
      <c r="R32" s="32" t="b">
        <v>1</v>
      </c>
    </row>
    <row r="33" spans="1:18">
      <c r="A33" t="s">
        <v>50</v>
      </c>
      <c r="B33" s="1">
        <v>176.47038630854701</v>
      </c>
      <c r="C33" s="1">
        <v>88.331479600880698</v>
      </c>
      <c r="D33" s="1">
        <v>9</v>
      </c>
      <c r="E33" s="1">
        <v>-7</v>
      </c>
      <c r="F33" s="1">
        <v>3</v>
      </c>
      <c r="G33" s="1">
        <v>-9</v>
      </c>
      <c r="H33" s="1">
        <v>-2</v>
      </c>
      <c r="I33" s="1">
        <v>-10</v>
      </c>
      <c r="J33" s="1">
        <v>11</v>
      </c>
      <c r="K33" s="32">
        <v>2</v>
      </c>
      <c r="L33" s="32">
        <v>3</v>
      </c>
      <c r="M33" s="32">
        <v>1</v>
      </c>
      <c r="N33" s="32">
        <v>0</v>
      </c>
      <c r="O33" s="32">
        <v>0</v>
      </c>
      <c r="P33" s="32">
        <v>1</v>
      </c>
      <c r="Q33" s="32">
        <v>4</v>
      </c>
      <c r="R33" s="32" t="b">
        <v>1</v>
      </c>
    </row>
    <row r="34" spans="1:18">
      <c r="A34" t="s">
        <v>2</v>
      </c>
      <c r="B34" s="1">
        <v>477.780000000016</v>
      </c>
      <c r="C34" s="1">
        <v>502.280000000001</v>
      </c>
      <c r="D34" s="1">
        <v>-5</v>
      </c>
      <c r="E34" s="1">
        <v>-2</v>
      </c>
      <c r="F34" s="1">
        <v>2</v>
      </c>
      <c r="G34" s="1">
        <v>3</v>
      </c>
      <c r="H34" s="1">
        <v>-1</v>
      </c>
      <c r="I34" s="1">
        <v>18</v>
      </c>
      <c r="J34" s="1">
        <v>-9</v>
      </c>
      <c r="K34" s="32">
        <v>2</v>
      </c>
      <c r="L34" s="32">
        <v>3</v>
      </c>
      <c r="M34" s="32">
        <v>2</v>
      </c>
      <c r="N34" s="32">
        <v>2</v>
      </c>
      <c r="O34" s="32">
        <v>1</v>
      </c>
      <c r="P34" s="32">
        <v>11</v>
      </c>
      <c r="Q34" s="32">
        <v>0</v>
      </c>
      <c r="R34" s="32" t="b">
        <v>1</v>
      </c>
    </row>
    <row r="35" spans="1:18">
      <c r="A35" t="s">
        <v>61</v>
      </c>
      <c r="B35" s="1">
        <v>-661.28092561272797</v>
      </c>
      <c r="C35" s="1">
        <v>653.11913093313001</v>
      </c>
      <c r="D35" s="1">
        <v>2</v>
      </c>
      <c r="E35" s="1">
        <v>6</v>
      </c>
      <c r="F35" s="1">
        <v>-2</v>
      </c>
      <c r="G35" s="1">
        <v>-1</v>
      </c>
      <c r="H35" s="1">
        <v>0</v>
      </c>
      <c r="I35" s="1">
        <v>-5</v>
      </c>
      <c r="J35" s="1">
        <v>2</v>
      </c>
      <c r="K35" s="32">
        <v>2</v>
      </c>
      <c r="L35" s="32">
        <v>3</v>
      </c>
      <c r="M35" s="32">
        <v>0</v>
      </c>
      <c r="N35" s="32">
        <v>0</v>
      </c>
      <c r="O35" s="32">
        <v>0</v>
      </c>
      <c r="P35" s="32">
        <v>0</v>
      </c>
      <c r="Q35" s="32">
        <v>1</v>
      </c>
      <c r="R35" s="32" t="b">
        <v>1</v>
      </c>
    </row>
    <row r="36" spans="1:18">
      <c r="A36" t="s">
        <v>9</v>
      </c>
      <c r="B36" s="1">
        <v>-225.044171437296</v>
      </c>
      <c r="C36" s="1">
        <v>178.31690244264499</v>
      </c>
      <c r="D36" s="1">
        <v>5</v>
      </c>
      <c r="E36" s="1">
        <v>5</v>
      </c>
      <c r="F36" s="1">
        <v>-5</v>
      </c>
      <c r="G36" s="1">
        <v>-1</v>
      </c>
      <c r="H36" s="1">
        <v>0</v>
      </c>
      <c r="I36" s="1">
        <v>-4</v>
      </c>
      <c r="J36" s="1">
        <v>0</v>
      </c>
      <c r="K36" s="32">
        <v>2</v>
      </c>
      <c r="L36" s="32">
        <v>2</v>
      </c>
      <c r="M36" s="32">
        <v>0</v>
      </c>
      <c r="N36" s="32">
        <v>0</v>
      </c>
      <c r="O36" s="32">
        <v>0</v>
      </c>
      <c r="P36" s="32">
        <v>0</v>
      </c>
      <c r="Q36" s="32">
        <v>0</v>
      </c>
      <c r="R36" s="32" t="b">
        <v>1</v>
      </c>
    </row>
    <row r="37" spans="1:18">
      <c r="A37" t="s">
        <v>10</v>
      </c>
      <c r="B37" s="1">
        <v>877.900000000001</v>
      </c>
      <c r="C37" s="1">
        <v>-799.70000000000095</v>
      </c>
      <c r="D37" s="1">
        <v>4</v>
      </c>
      <c r="E37" s="1">
        <v>4</v>
      </c>
      <c r="F37" s="1">
        <v>9</v>
      </c>
      <c r="G37" s="1">
        <v>-2</v>
      </c>
      <c r="H37" s="1">
        <v>0</v>
      </c>
      <c r="I37" s="1">
        <v>-1</v>
      </c>
      <c r="J37" s="1">
        <v>-4</v>
      </c>
      <c r="K37" s="32">
        <v>2</v>
      </c>
      <c r="L37" s="32">
        <v>2</v>
      </c>
      <c r="M37" s="32">
        <v>3</v>
      </c>
      <c r="N37" s="32">
        <v>0</v>
      </c>
      <c r="O37" s="32">
        <v>0</v>
      </c>
      <c r="P37" s="32">
        <v>1</v>
      </c>
      <c r="Q37" s="32">
        <v>0</v>
      </c>
      <c r="R37" s="32" t="b">
        <v>1</v>
      </c>
    </row>
    <row r="38" spans="1:18">
      <c r="A38" s="9" t="s">
        <v>279</v>
      </c>
      <c r="B38" s="1">
        <v>-273.47170375921201</v>
      </c>
      <c r="C38" s="1">
        <v>918.72311314974502</v>
      </c>
      <c r="D38" s="1">
        <v>7</v>
      </c>
      <c r="E38" s="1">
        <v>5</v>
      </c>
      <c r="F38" s="1">
        <v>-5</v>
      </c>
      <c r="G38" s="1">
        <v>-7</v>
      </c>
      <c r="H38" s="1">
        <v>7</v>
      </c>
      <c r="I38" s="1">
        <v>-9</v>
      </c>
      <c r="J38" s="1">
        <v>0</v>
      </c>
      <c r="K38" s="32">
        <v>2</v>
      </c>
      <c r="L38" s="32">
        <v>2</v>
      </c>
      <c r="M38" s="32">
        <v>0</v>
      </c>
      <c r="N38" s="32">
        <v>0</v>
      </c>
      <c r="O38" s="32">
        <v>2</v>
      </c>
      <c r="P38" s="32">
        <v>0</v>
      </c>
      <c r="Q38" s="32">
        <v>0</v>
      </c>
      <c r="R38" s="32" t="b">
        <v>1</v>
      </c>
    </row>
    <row r="39" spans="1:18">
      <c r="A39" s="9" t="s">
        <v>230</v>
      </c>
      <c r="B39" s="1">
        <v>7.1253628367259898</v>
      </c>
      <c r="C39" s="1">
        <v>-932.68589327362997</v>
      </c>
      <c r="D39" s="1">
        <v>3</v>
      </c>
      <c r="E39" s="1">
        <v>1</v>
      </c>
      <c r="F39" s="1">
        <v>4</v>
      </c>
      <c r="G39" s="1">
        <v>0</v>
      </c>
      <c r="H39" s="1">
        <v>-1</v>
      </c>
      <c r="I39" s="1">
        <v>-1</v>
      </c>
      <c r="J39" s="1">
        <v>-2</v>
      </c>
      <c r="K39" s="32">
        <v>2</v>
      </c>
      <c r="L39" s="32">
        <v>1</v>
      </c>
      <c r="M39" s="32">
        <v>2</v>
      </c>
      <c r="N39" s="32">
        <v>0</v>
      </c>
      <c r="O39" s="32">
        <v>0</v>
      </c>
      <c r="P39" s="32">
        <v>0</v>
      </c>
      <c r="Q39" s="32">
        <v>0</v>
      </c>
      <c r="R39" s="32" t="b">
        <v>1</v>
      </c>
    </row>
    <row r="40" spans="1:18">
      <c r="A40" t="s">
        <v>54</v>
      </c>
      <c r="B40" s="1">
        <v>386.49904166753998</v>
      </c>
      <c r="C40" s="1">
        <v>-817.98419514298598</v>
      </c>
      <c r="D40" s="1">
        <v>5</v>
      </c>
      <c r="E40" s="1">
        <v>2</v>
      </c>
      <c r="F40" s="1">
        <v>3</v>
      </c>
      <c r="G40" s="1">
        <v>-3</v>
      </c>
      <c r="H40" s="1">
        <v>3</v>
      </c>
      <c r="I40" s="1">
        <v>-1</v>
      </c>
      <c r="J40" s="1">
        <v>0</v>
      </c>
      <c r="K40" s="32">
        <v>2</v>
      </c>
      <c r="L40" s="32">
        <v>1</v>
      </c>
      <c r="M40" s="32">
        <v>1</v>
      </c>
      <c r="N40" s="32">
        <v>0</v>
      </c>
      <c r="O40" s="32">
        <v>1</v>
      </c>
      <c r="P40" s="32">
        <v>1</v>
      </c>
      <c r="Q40" s="32">
        <v>0</v>
      </c>
      <c r="R40" s="32" t="b">
        <v>1</v>
      </c>
    </row>
    <row r="41" spans="1:18">
      <c r="A41" s="7" t="s">
        <v>316</v>
      </c>
      <c r="B41" s="1">
        <v>224.69712933545401</v>
      </c>
      <c r="C41" s="1">
        <v>-85.474911918909001</v>
      </c>
      <c r="D41" s="1">
        <v>2</v>
      </c>
      <c r="E41" s="1">
        <v>0</v>
      </c>
      <c r="F41" s="1">
        <v>0</v>
      </c>
      <c r="G41" s="1">
        <v>0</v>
      </c>
      <c r="H41" s="1">
        <v>0</v>
      </c>
      <c r="I41" s="1">
        <v>1</v>
      </c>
      <c r="J41" s="1">
        <v>0</v>
      </c>
      <c r="K41" s="32">
        <v>2</v>
      </c>
      <c r="L41" s="32">
        <v>0</v>
      </c>
      <c r="M41" s="32">
        <v>0</v>
      </c>
      <c r="N41" s="32">
        <v>0</v>
      </c>
      <c r="O41" s="32">
        <v>0</v>
      </c>
      <c r="P41" s="32">
        <v>1</v>
      </c>
      <c r="Q41" s="32">
        <v>0</v>
      </c>
      <c r="R41" s="32" t="b">
        <v>1</v>
      </c>
    </row>
    <row r="42" spans="1:18">
      <c r="A42" t="s">
        <v>25</v>
      </c>
      <c r="B42" s="1">
        <v>549.70724462771204</v>
      </c>
      <c r="C42" s="1">
        <v>911.58618109851295</v>
      </c>
      <c r="D42" s="1">
        <v>5</v>
      </c>
      <c r="E42" s="1">
        <v>5</v>
      </c>
      <c r="F42" s="1">
        <v>-7</v>
      </c>
      <c r="G42" s="1">
        <v>3</v>
      </c>
      <c r="H42" s="1">
        <v>0</v>
      </c>
      <c r="I42" s="1">
        <v>-3</v>
      </c>
      <c r="J42" s="1">
        <v>-3</v>
      </c>
      <c r="K42" s="32">
        <v>2</v>
      </c>
      <c r="L42" s="32">
        <v>3</v>
      </c>
      <c r="M42" s="32">
        <v>0</v>
      </c>
      <c r="N42" s="32">
        <v>2</v>
      </c>
      <c r="O42" s="32">
        <v>0</v>
      </c>
      <c r="P42" s="32">
        <v>0</v>
      </c>
      <c r="Q42" s="32">
        <v>1</v>
      </c>
      <c r="R42" s="32" t="b">
        <v>1</v>
      </c>
    </row>
    <row r="43" spans="1:18">
      <c r="A43" t="s">
        <v>38</v>
      </c>
      <c r="B43" s="1">
        <v>175.18027348906799</v>
      </c>
      <c r="C43" s="1">
        <v>723.91428516224698</v>
      </c>
      <c r="D43" s="1">
        <v>4</v>
      </c>
      <c r="E43" s="1">
        <v>-1</v>
      </c>
      <c r="F43" s="1">
        <v>0</v>
      </c>
      <c r="G43" s="1">
        <v>0</v>
      </c>
      <c r="H43" s="1">
        <v>0</v>
      </c>
      <c r="I43" s="1">
        <v>-1</v>
      </c>
      <c r="J43" s="1">
        <v>3</v>
      </c>
      <c r="K43" s="32">
        <v>2</v>
      </c>
      <c r="L43" s="32">
        <v>2</v>
      </c>
      <c r="M43" s="32">
        <v>0</v>
      </c>
      <c r="N43" s="32">
        <v>0</v>
      </c>
      <c r="O43" s="32">
        <v>0</v>
      </c>
      <c r="P43" s="32">
        <v>0</v>
      </c>
      <c r="Q43" s="32">
        <v>2</v>
      </c>
      <c r="R43" s="32" t="b">
        <v>1</v>
      </c>
    </row>
    <row r="44" spans="1:18">
      <c r="A44" t="s">
        <v>68</v>
      </c>
      <c r="B44" s="1">
        <v>982.80604505761505</v>
      </c>
      <c r="C44" s="1">
        <v>883.418585202847</v>
      </c>
      <c r="D44" s="1">
        <v>3</v>
      </c>
      <c r="E44" s="1">
        <v>-3</v>
      </c>
      <c r="F44" s="1">
        <v>3</v>
      </c>
      <c r="G44" s="1">
        <v>-2</v>
      </c>
      <c r="H44" s="1">
        <v>3</v>
      </c>
      <c r="I44" s="1">
        <v>3</v>
      </c>
      <c r="J44" s="1">
        <v>-1</v>
      </c>
      <c r="K44" s="32">
        <v>2</v>
      </c>
      <c r="L44" s="32">
        <v>0</v>
      </c>
      <c r="M44" s="32">
        <v>1</v>
      </c>
      <c r="N44" s="32">
        <v>1</v>
      </c>
      <c r="O44" s="32">
        <v>2</v>
      </c>
      <c r="P44" s="32">
        <v>2</v>
      </c>
      <c r="Q44" s="32">
        <v>0</v>
      </c>
      <c r="R44" s="32" t="b">
        <v>1</v>
      </c>
    </row>
    <row r="45" spans="1:18">
      <c r="A45" t="s">
        <v>69</v>
      </c>
      <c r="B45" s="1">
        <v>63.9195651715034</v>
      </c>
      <c r="C45" s="1">
        <v>452.72953288145698</v>
      </c>
      <c r="D45" s="1">
        <v>7</v>
      </c>
      <c r="E45" s="1">
        <v>4</v>
      </c>
      <c r="F45" s="1">
        <v>-7</v>
      </c>
      <c r="G45" s="1">
        <v>7</v>
      </c>
      <c r="H45" s="1">
        <v>-7</v>
      </c>
      <c r="I45" s="1">
        <v>1</v>
      </c>
      <c r="J45" s="1">
        <v>2</v>
      </c>
      <c r="K45" s="32">
        <v>2</v>
      </c>
      <c r="L45" s="32">
        <v>3</v>
      </c>
      <c r="M45" s="32">
        <v>0</v>
      </c>
      <c r="N45" s="32">
        <v>2</v>
      </c>
      <c r="O45" s="32">
        <v>0</v>
      </c>
      <c r="P45" s="32">
        <v>1</v>
      </c>
      <c r="Q45" s="32">
        <v>1</v>
      </c>
      <c r="R45" s="32" t="b">
        <v>1</v>
      </c>
    </row>
    <row r="46" spans="1:18">
      <c r="A46" t="s">
        <v>93</v>
      </c>
      <c r="B46" s="1">
        <v>-211.27</v>
      </c>
      <c r="C46" s="1">
        <v>-909.900000000001</v>
      </c>
      <c r="D46" s="1">
        <v>2</v>
      </c>
      <c r="E46" s="1">
        <v>2</v>
      </c>
      <c r="F46" s="1">
        <v>4</v>
      </c>
      <c r="G46" s="1">
        <v>-2</v>
      </c>
      <c r="H46" s="1">
        <v>-1</v>
      </c>
      <c r="I46" s="1">
        <v>2</v>
      </c>
      <c r="J46" s="1">
        <v>0</v>
      </c>
      <c r="K46" s="32">
        <v>2</v>
      </c>
      <c r="L46" s="32">
        <v>2</v>
      </c>
      <c r="M46" s="32">
        <v>3</v>
      </c>
      <c r="N46" s="32">
        <v>0</v>
      </c>
      <c r="O46" s="32">
        <v>0</v>
      </c>
      <c r="P46" s="32">
        <v>1</v>
      </c>
      <c r="Q46" s="32">
        <v>0</v>
      </c>
      <c r="R46" s="32" t="b">
        <v>1</v>
      </c>
    </row>
    <row r="47" spans="1:18">
      <c r="A47" t="s">
        <v>119</v>
      </c>
      <c r="B47" s="1">
        <v>977.79683390392802</v>
      </c>
      <c r="C47" s="1">
        <v>-172.835181374576</v>
      </c>
      <c r="D47" s="1">
        <v>4</v>
      </c>
      <c r="E47" s="1">
        <v>-3</v>
      </c>
      <c r="F47" s="1">
        <v>0</v>
      </c>
      <c r="G47" s="1">
        <v>-4</v>
      </c>
      <c r="H47" s="1">
        <v>2</v>
      </c>
      <c r="I47" s="1">
        <v>-1</v>
      </c>
      <c r="J47" s="1">
        <v>1</v>
      </c>
      <c r="K47" s="32">
        <v>2</v>
      </c>
      <c r="L47" s="32">
        <v>0</v>
      </c>
      <c r="M47" s="32">
        <v>0</v>
      </c>
      <c r="N47" s="32">
        <v>0</v>
      </c>
      <c r="O47" s="32">
        <v>1</v>
      </c>
      <c r="P47" s="32">
        <v>0</v>
      </c>
      <c r="Q47" s="32">
        <v>1</v>
      </c>
      <c r="R47" s="32" t="b">
        <v>1</v>
      </c>
    </row>
    <row r="48" spans="1:18">
      <c r="A48" s="9" t="s">
        <v>295</v>
      </c>
      <c r="B48" s="1">
        <v>130.451415539859</v>
      </c>
      <c r="C48" s="1">
        <v>965.56765737765795</v>
      </c>
      <c r="D48" s="1">
        <v>3</v>
      </c>
      <c r="E48" s="1">
        <v>0</v>
      </c>
      <c r="F48" s="1">
        <v>-1</v>
      </c>
      <c r="G48" s="1">
        <v>0</v>
      </c>
      <c r="H48" s="1">
        <v>0</v>
      </c>
      <c r="I48" s="1">
        <v>1</v>
      </c>
      <c r="J48" s="1">
        <v>1</v>
      </c>
      <c r="K48" s="32">
        <v>2</v>
      </c>
      <c r="L48" s="32">
        <v>1</v>
      </c>
      <c r="M48" s="32">
        <v>0</v>
      </c>
      <c r="N48" s="32">
        <v>0</v>
      </c>
      <c r="O48" s="32">
        <v>0</v>
      </c>
      <c r="P48" s="32">
        <v>1</v>
      </c>
      <c r="Q48" s="32">
        <v>1</v>
      </c>
      <c r="R48" s="32" t="b">
        <v>1</v>
      </c>
    </row>
    <row r="49" spans="1:18">
      <c r="A49" t="s">
        <v>34</v>
      </c>
      <c r="B49" s="1">
        <v>439.27045090352198</v>
      </c>
      <c r="C49" s="1">
        <v>-742.86822703616895</v>
      </c>
      <c r="D49" s="1">
        <v>-1</v>
      </c>
      <c r="E49" s="1">
        <v>9</v>
      </c>
      <c r="F49" s="1">
        <v>6</v>
      </c>
      <c r="G49" s="1">
        <v>-2</v>
      </c>
      <c r="H49" s="1">
        <v>-10</v>
      </c>
      <c r="I49" s="1">
        <v>11</v>
      </c>
      <c r="J49" s="1">
        <v>2</v>
      </c>
      <c r="K49" s="32">
        <v>2</v>
      </c>
      <c r="L49" s="32">
        <v>4</v>
      </c>
      <c r="M49" s="32">
        <v>2</v>
      </c>
      <c r="N49" s="32">
        <v>1</v>
      </c>
      <c r="O49" s="32">
        <v>0</v>
      </c>
      <c r="P49" s="32">
        <v>5</v>
      </c>
      <c r="Q49" s="32">
        <v>1</v>
      </c>
      <c r="R49" s="32" t="b">
        <v>1</v>
      </c>
    </row>
    <row r="50" spans="1:18">
      <c r="A50" t="s">
        <v>73</v>
      </c>
      <c r="B50" s="1">
        <v>-29.778363486510798</v>
      </c>
      <c r="C50" s="1">
        <v>-749.63686772732797</v>
      </c>
      <c r="D50" s="1">
        <v>4</v>
      </c>
      <c r="E50" s="1">
        <v>0</v>
      </c>
      <c r="F50" s="1">
        <v>-6</v>
      </c>
      <c r="G50" s="1">
        <v>-2</v>
      </c>
      <c r="H50" s="1">
        <v>-3</v>
      </c>
      <c r="I50" s="1">
        <v>1</v>
      </c>
      <c r="J50" s="1">
        <v>-2</v>
      </c>
      <c r="K50" s="32">
        <v>2</v>
      </c>
      <c r="L50" s="32">
        <v>0</v>
      </c>
      <c r="M50" s="32">
        <v>0</v>
      </c>
      <c r="N50" s="32">
        <v>0</v>
      </c>
      <c r="O50" s="32">
        <v>0</v>
      </c>
      <c r="P50" s="32">
        <v>1</v>
      </c>
      <c r="Q50" s="32">
        <v>1</v>
      </c>
      <c r="R50" s="32" t="b">
        <v>1</v>
      </c>
    </row>
    <row r="51" spans="1:18">
      <c r="A51" t="s">
        <v>164</v>
      </c>
      <c r="B51" s="1">
        <v>306.18728696349598</v>
      </c>
      <c r="C51" s="1">
        <v>77.765450661154503</v>
      </c>
      <c r="D51" s="1">
        <v>0</v>
      </c>
      <c r="E51" s="1">
        <v>5</v>
      </c>
      <c r="F51" s="1">
        <v>-1</v>
      </c>
      <c r="G51" s="1">
        <v>0</v>
      </c>
      <c r="H51" s="1">
        <v>-3</v>
      </c>
      <c r="I51" s="1">
        <v>1</v>
      </c>
      <c r="J51" s="1">
        <v>2</v>
      </c>
      <c r="K51" s="32">
        <v>2</v>
      </c>
      <c r="L51" s="32">
        <v>3</v>
      </c>
      <c r="M51" s="32">
        <v>0</v>
      </c>
      <c r="N51" s="32">
        <v>0</v>
      </c>
      <c r="O51" s="32">
        <v>0</v>
      </c>
      <c r="P51" s="32">
        <v>1</v>
      </c>
      <c r="Q51" s="32">
        <v>1</v>
      </c>
      <c r="R51" s="32" t="b">
        <v>1</v>
      </c>
    </row>
    <row r="52" spans="1:18">
      <c r="A52" s="7" t="s">
        <v>201</v>
      </c>
      <c r="B52" s="1">
        <v>253.591700109431</v>
      </c>
      <c r="C52" s="1">
        <v>541.51258072576104</v>
      </c>
      <c r="D52" s="1">
        <v>8</v>
      </c>
      <c r="E52" s="1">
        <v>-4</v>
      </c>
      <c r="F52" s="1">
        <v>7</v>
      </c>
      <c r="G52" s="1">
        <v>-2</v>
      </c>
      <c r="H52" s="1">
        <v>-1</v>
      </c>
      <c r="I52" s="1">
        <v>-1</v>
      </c>
      <c r="J52" s="1">
        <v>-4</v>
      </c>
      <c r="K52" s="32">
        <v>2</v>
      </c>
      <c r="L52" s="32">
        <v>2</v>
      </c>
      <c r="M52" s="32">
        <v>3</v>
      </c>
      <c r="N52" s="32">
        <v>0</v>
      </c>
      <c r="O52" s="32">
        <v>0</v>
      </c>
      <c r="P52" s="32">
        <v>1</v>
      </c>
      <c r="Q52" s="32">
        <v>1</v>
      </c>
      <c r="R52" s="32" t="b">
        <v>1</v>
      </c>
    </row>
    <row r="53" spans="1:18">
      <c r="A53" s="9" t="s">
        <v>282</v>
      </c>
      <c r="B53" s="1">
        <v>-118.494993708233</v>
      </c>
      <c r="C53" s="1">
        <v>234.657036382482</v>
      </c>
      <c r="D53" s="1">
        <v>4</v>
      </c>
      <c r="E53" s="1">
        <v>-3</v>
      </c>
      <c r="F53" s="1">
        <v>0</v>
      </c>
      <c r="G53" s="1">
        <v>0</v>
      </c>
      <c r="H53" s="1">
        <v>-4</v>
      </c>
      <c r="I53" s="1">
        <v>4</v>
      </c>
      <c r="J53" s="1">
        <v>-1</v>
      </c>
      <c r="K53" s="32">
        <v>2</v>
      </c>
      <c r="L53" s="32">
        <v>1</v>
      </c>
      <c r="M53" s="32">
        <v>0</v>
      </c>
      <c r="N53" s="32">
        <v>0</v>
      </c>
      <c r="O53" s="32">
        <v>0</v>
      </c>
      <c r="P53" s="32">
        <v>3</v>
      </c>
      <c r="Q53" s="32">
        <v>0</v>
      </c>
      <c r="R53" s="32" t="b">
        <v>1</v>
      </c>
    </row>
    <row r="54" spans="1:18">
      <c r="A54" t="s">
        <v>59</v>
      </c>
      <c r="B54" s="1">
        <v>998.65866447417795</v>
      </c>
      <c r="C54" s="1">
        <v>-513.41253325295395</v>
      </c>
      <c r="D54" s="1">
        <v>2</v>
      </c>
      <c r="E54" s="1">
        <v>1</v>
      </c>
      <c r="F54" s="1">
        <v>4</v>
      </c>
      <c r="G54" s="1">
        <v>-1</v>
      </c>
      <c r="H54" s="1">
        <v>0</v>
      </c>
      <c r="I54" s="1">
        <v>3</v>
      </c>
      <c r="J54" s="1">
        <v>0</v>
      </c>
      <c r="K54" s="32">
        <v>1</v>
      </c>
      <c r="L54" s="32">
        <v>1</v>
      </c>
      <c r="M54" s="32">
        <v>1</v>
      </c>
      <c r="N54" s="32">
        <v>0</v>
      </c>
      <c r="O54" s="32">
        <v>0</v>
      </c>
      <c r="P54" s="32">
        <v>2</v>
      </c>
      <c r="Q54" s="32">
        <v>0</v>
      </c>
      <c r="R54" s="32" t="b">
        <v>1</v>
      </c>
    </row>
    <row r="55" spans="1:18">
      <c r="A55" t="s">
        <v>235</v>
      </c>
      <c r="B55" s="1">
        <v>882.77348425669197</v>
      </c>
      <c r="C55" s="1">
        <v>-468.69409371392999</v>
      </c>
      <c r="D55" s="1">
        <v>-2</v>
      </c>
      <c r="E55" s="1">
        <v>0</v>
      </c>
      <c r="F55" s="1">
        <v>2</v>
      </c>
      <c r="G55" s="1">
        <v>5</v>
      </c>
      <c r="H55" s="1">
        <v>1</v>
      </c>
      <c r="I55" s="1">
        <v>-2</v>
      </c>
      <c r="J55" s="1">
        <v>2</v>
      </c>
      <c r="K55" s="32">
        <v>1</v>
      </c>
      <c r="L55" s="32">
        <v>1</v>
      </c>
      <c r="M55" s="32">
        <v>1</v>
      </c>
      <c r="N55" s="32">
        <v>2</v>
      </c>
      <c r="O55" s="32">
        <v>1</v>
      </c>
      <c r="P55" s="32">
        <v>1</v>
      </c>
      <c r="Q55" s="32">
        <v>1</v>
      </c>
      <c r="R55" s="32" t="b">
        <v>1</v>
      </c>
    </row>
    <row r="56" spans="1:18">
      <c r="A56" s="3" t="s">
        <v>280</v>
      </c>
      <c r="B56" s="1">
        <v>-20.785314198196801</v>
      </c>
      <c r="C56" s="1">
        <v>328.66798451138402</v>
      </c>
      <c r="D56" s="1">
        <v>2</v>
      </c>
      <c r="E56" s="1">
        <v>2</v>
      </c>
      <c r="F56" s="1">
        <v>0</v>
      </c>
      <c r="G56" s="1">
        <v>-1</v>
      </c>
      <c r="H56" s="1">
        <v>0</v>
      </c>
      <c r="I56" s="1">
        <v>0</v>
      </c>
      <c r="J56" s="1">
        <v>0</v>
      </c>
      <c r="K56" s="32">
        <v>1</v>
      </c>
      <c r="L56" s="32">
        <v>2</v>
      </c>
      <c r="M56" s="32">
        <v>0</v>
      </c>
      <c r="N56" s="32">
        <v>0</v>
      </c>
      <c r="O56" s="32">
        <v>0</v>
      </c>
      <c r="P56" s="32">
        <v>1</v>
      </c>
      <c r="Q56" s="32">
        <v>0</v>
      </c>
      <c r="R56" s="32" t="b">
        <v>1</v>
      </c>
    </row>
    <row r="57" spans="1:18">
      <c r="A57" t="s">
        <v>60</v>
      </c>
      <c r="B57" s="1">
        <v>738.76654765872502</v>
      </c>
      <c r="C57" s="1">
        <v>392.36854669695498</v>
      </c>
      <c r="D57" s="1">
        <v>-1</v>
      </c>
      <c r="E57" s="1">
        <v>3</v>
      </c>
      <c r="F57" s="1">
        <v>-3</v>
      </c>
      <c r="G57" s="1">
        <v>3</v>
      </c>
      <c r="H57" s="1">
        <v>0</v>
      </c>
      <c r="I57" s="1">
        <v>-2</v>
      </c>
      <c r="J57" s="1">
        <v>0</v>
      </c>
      <c r="K57" s="32">
        <v>1</v>
      </c>
      <c r="L57" s="32">
        <v>2</v>
      </c>
      <c r="M57" s="32">
        <v>0</v>
      </c>
      <c r="N57" s="32">
        <v>1</v>
      </c>
      <c r="O57" s="32">
        <v>0</v>
      </c>
      <c r="P57" s="32">
        <v>1</v>
      </c>
      <c r="Q57" s="32">
        <v>0</v>
      </c>
      <c r="R57" s="32" t="b">
        <v>1</v>
      </c>
    </row>
    <row r="58" spans="1:18">
      <c r="A58" t="s">
        <v>287</v>
      </c>
      <c r="B58" s="1">
        <v>-920.66679447039598</v>
      </c>
      <c r="C58" s="1">
        <v>664.00432127468696</v>
      </c>
      <c r="D58" s="1">
        <v>-2</v>
      </c>
      <c r="E58" s="1">
        <v>-4</v>
      </c>
      <c r="F58" s="1">
        <v>5</v>
      </c>
      <c r="G58" s="1">
        <v>-5</v>
      </c>
      <c r="H58" s="1">
        <v>4</v>
      </c>
      <c r="I58" s="1">
        <v>2</v>
      </c>
      <c r="J58" s="1">
        <v>1</v>
      </c>
      <c r="K58" s="32">
        <v>1</v>
      </c>
      <c r="L58" s="32">
        <v>1</v>
      </c>
      <c r="M58" s="32">
        <v>3</v>
      </c>
      <c r="N58" s="32">
        <v>0</v>
      </c>
      <c r="O58" s="32">
        <v>1</v>
      </c>
      <c r="P58" s="32">
        <v>2</v>
      </c>
      <c r="Q58" s="32">
        <v>1</v>
      </c>
      <c r="R58" s="32" t="b">
        <v>1</v>
      </c>
    </row>
    <row r="59" spans="1:18">
      <c r="A59" t="s">
        <v>39</v>
      </c>
      <c r="B59" s="1">
        <v>-48.345976076865497</v>
      </c>
      <c r="C59" s="1">
        <v>97.452742114383796</v>
      </c>
      <c r="D59" s="1">
        <v>-3</v>
      </c>
      <c r="E59" s="1">
        <v>2</v>
      </c>
      <c r="F59" s="1">
        <v>2</v>
      </c>
      <c r="G59" s="1">
        <v>0</v>
      </c>
      <c r="H59" s="1">
        <v>-4</v>
      </c>
      <c r="I59" s="1">
        <v>1</v>
      </c>
      <c r="J59" s="1">
        <v>2</v>
      </c>
      <c r="K59" s="32">
        <v>1</v>
      </c>
      <c r="L59" s="32">
        <v>2</v>
      </c>
      <c r="M59" s="32">
        <v>1</v>
      </c>
      <c r="N59" s="32">
        <v>0</v>
      </c>
      <c r="O59" s="32">
        <v>0</v>
      </c>
      <c r="P59" s="32">
        <v>1</v>
      </c>
      <c r="Q59" s="32">
        <v>1</v>
      </c>
      <c r="R59" s="32" t="b">
        <v>1</v>
      </c>
    </row>
    <row r="60" spans="1:18">
      <c r="A60" s="3" t="s">
        <v>181</v>
      </c>
      <c r="B60" s="1">
        <v>885.38579590541997</v>
      </c>
      <c r="C60" s="1">
        <v>476.58040666399802</v>
      </c>
      <c r="D60" s="1">
        <v>2</v>
      </c>
      <c r="E60" s="1">
        <v>0</v>
      </c>
      <c r="F60" s="1">
        <v>0</v>
      </c>
      <c r="G60" s="1">
        <v>-1</v>
      </c>
      <c r="H60" s="1">
        <v>0</v>
      </c>
      <c r="I60" s="1">
        <v>1</v>
      </c>
      <c r="J60" s="1">
        <v>2</v>
      </c>
      <c r="K60" s="32">
        <v>1</v>
      </c>
      <c r="L60" s="32">
        <v>1</v>
      </c>
      <c r="M60" s="32">
        <v>0</v>
      </c>
      <c r="N60" s="32">
        <v>0</v>
      </c>
      <c r="O60" s="32">
        <v>0</v>
      </c>
      <c r="P60" s="32">
        <v>1</v>
      </c>
      <c r="Q60" s="32">
        <v>1</v>
      </c>
      <c r="R60" s="32" t="b">
        <v>1</v>
      </c>
    </row>
    <row r="61" spans="1:18">
      <c r="A61" s="4" t="s">
        <v>203</v>
      </c>
      <c r="B61" s="1">
        <v>721.76818975162405</v>
      </c>
      <c r="C61" s="1">
        <v>398.27010485396698</v>
      </c>
      <c r="D61" s="1">
        <v>3</v>
      </c>
      <c r="E61" s="1">
        <v>2</v>
      </c>
      <c r="F61" s="1">
        <v>0</v>
      </c>
      <c r="G61" s="1">
        <v>7</v>
      </c>
      <c r="H61" s="1">
        <v>-6</v>
      </c>
      <c r="I61" s="1">
        <v>1</v>
      </c>
      <c r="J61" s="1">
        <v>-2</v>
      </c>
      <c r="K61" s="32">
        <v>1</v>
      </c>
      <c r="L61" s="32">
        <v>2</v>
      </c>
      <c r="M61" s="32">
        <v>0</v>
      </c>
      <c r="N61" s="32">
        <v>3</v>
      </c>
      <c r="O61" s="32">
        <v>0</v>
      </c>
      <c r="P61" s="32">
        <v>1</v>
      </c>
      <c r="Q61" s="32">
        <v>1</v>
      </c>
      <c r="R61" s="32" t="b">
        <v>1</v>
      </c>
    </row>
    <row r="62" spans="1:18">
      <c r="A62" t="s">
        <v>225</v>
      </c>
      <c r="B62" s="1">
        <v>811.26227935889403</v>
      </c>
      <c r="C62" s="1">
        <v>-774.45882730428104</v>
      </c>
      <c r="D62" s="1">
        <v>-7</v>
      </c>
      <c r="E62" s="1">
        <v>5</v>
      </c>
      <c r="F62" s="1">
        <v>-5</v>
      </c>
      <c r="G62" s="1">
        <v>-14</v>
      </c>
      <c r="H62" s="1">
        <v>0</v>
      </c>
      <c r="I62" s="1">
        <v>13</v>
      </c>
      <c r="J62" s="1">
        <v>4</v>
      </c>
      <c r="K62" s="32">
        <v>1</v>
      </c>
      <c r="L62" s="32">
        <v>3</v>
      </c>
      <c r="M62" s="32">
        <v>2</v>
      </c>
      <c r="N62" s="32">
        <v>0</v>
      </c>
      <c r="O62" s="32">
        <v>0</v>
      </c>
      <c r="P62" s="32">
        <v>5</v>
      </c>
      <c r="Q62" s="32">
        <v>1</v>
      </c>
      <c r="R62" s="32" t="b">
        <v>1</v>
      </c>
    </row>
    <row r="63" spans="1:18">
      <c r="A63" t="s">
        <v>202</v>
      </c>
      <c r="B63" s="1">
        <v>742.81792370324297</v>
      </c>
      <c r="C63" s="1">
        <v>331.61326478673902</v>
      </c>
      <c r="D63" s="1">
        <v>2</v>
      </c>
      <c r="E63" s="1">
        <v>4</v>
      </c>
      <c r="F63" s="1">
        <v>-3</v>
      </c>
      <c r="G63" s="1">
        <v>3</v>
      </c>
      <c r="H63" s="1">
        <v>-2</v>
      </c>
      <c r="I63" s="1">
        <v>-1</v>
      </c>
      <c r="J63" s="1">
        <v>-1</v>
      </c>
      <c r="K63" s="32">
        <v>1</v>
      </c>
      <c r="L63" s="32">
        <v>3</v>
      </c>
      <c r="M63" s="32">
        <v>0</v>
      </c>
      <c r="N63" s="32">
        <v>1</v>
      </c>
      <c r="O63" s="32">
        <v>0</v>
      </c>
      <c r="P63" s="32">
        <v>1</v>
      </c>
      <c r="Q63" s="32">
        <v>1</v>
      </c>
      <c r="R63" s="32" t="b">
        <v>1</v>
      </c>
    </row>
    <row r="64" spans="1:18">
      <c r="A64" s="4" t="s">
        <v>299</v>
      </c>
      <c r="B64" s="1">
        <v>-813.62480779842099</v>
      </c>
      <c r="C64" s="1">
        <v>-226.88024221394801</v>
      </c>
      <c r="D64" s="1">
        <v>-5</v>
      </c>
      <c r="E64" s="1">
        <v>5</v>
      </c>
      <c r="F64" s="1">
        <v>2</v>
      </c>
      <c r="G64" s="1">
        <v>0</v>
      </c>
      <c r="H64" s="1">
        <v>9</v>
      </c>
      <c r="I64" s="1">
        <v>-8</v>
      </c>
      <c r="J64" s="1">
        <v>5</v>
      </c>
      <c r="K64" s="32">
        <v>1</v>
      </c>
      <c r="L64" s="32">
        <v>1</v>
      </c>
      <c r="M64" s="32">
        <v>3</v>
      </c>
      <c r="N64" s="32">
        <v>0</v>
      </c>
      <c r="O64" s="32">
        <v>4</v>
      </c>
      <c r="P64" s="32">
        <v>1</v>
      </c>
      <c r="Q64" s="32">
        <v>1</v>
      </c>
      <c r="R64" s="32" t="b">
        <v>1</v>
      </c>
    </row>
    <row r="65" spans="1:18">
      <c r="A65" s="9" t="s">
        <v>324</v>
      </c>
      <c r="B65" s="1">
        <v>-718.60361912604503</v>
      </c>
      <c r="C65" s="1">
        <v>842.03756460501302</v>
      </c>
      <c r="D65" s="1">
        <v>1</v>
      </c>
      <c r="E65" s="1">
        <v>4</v>
      </c>
      <c r="F65" s="1">
        <v>-2</v>
      </c>
      <c r="G65" s="1">
        <v>0</v>
      </c>
      <c r="H65" s="1">
        <v>0</v>
      </c>
      <c r="I65" s="1">
        <v>0</v>
      </c>
      <c r="J65" s="1">
        <v>-2</v>
      </c>
      <c r="K65" s="32">
        <v>1</v>
      </c>
      <c r="L65" s="32">
        <v>3</v>
      </c>
      <c r="M65" s="32">
        <v>0</v>
      </c>
      <c r="N65" s="32">
        <v>0</v>
      </c>
      <c r="O65" s="32">
        <v>0</v>
      </c>
      <c r="P65" s="32">
        <v>1</v>
      </c>
      <c r="Q65" s="32">
        <v>0</v>
      </c>
      <c r="R65" s="32" t="b">
        <v>1</v>
      </c>
    </row>
    <row r="66" spans="1:18">
      <c r="A66" s="9" t="s">
        <v>252</v>
      </c>
      <c r="B66" s="1">
        <v>855.34928154168904</v>
      </c>
      <c r="C66" s="1">
        <v>-991.37681730045801</v>
      </c>
      <c r="D66" s="1">
        <v>1</v>
      </c>
      <c r="E66" s="1">
        <v>3</v>
      </c>
      <c r="F66" s="1">
        <v>6</v>
      </c>
      <c r="G66" s="1">
        <v>0</v>
      </c>
      <c r="H66" s="1">
        <v>0</v>
      </c>
      <c r="I66" s="1">
        <v>-1</v>
      </c>
      <c r="J66" s="1">
        <v>-2</v>
      </c>
      <c r="K66" s="32">
        <v>1</v>
      </c>
      <c r="L66" s="32">
        <v>2</v>
      </c>
      <c r="M66" s="32">
        <v>3</v>
      </c>
      <c r="N66" s="32">
        <v>0</v>
      </c>
      <c r="O66" s="32">
        <v>0</v>
      </c>
      <c r="P66" s="32">
        <v>1</v>
      </c>
      <c r="Q66" s="32">
        <v>0</v>
      </c>
      <c r="R66" s="32" t="b">
        <v>1</v>
      </c>
    </row>
    <row r="67" spans="1:18">
      <c r="A67" t="s">
        <v>23</v>
      </c>
      <c r="B67" s="1">
        <v>355.06237164220499</v>
      </c>
      <c r="C67" s="1">
        <v>-450.60929230803498</v>
      </c>
      <c r="D67" s="1">
        <v>-1</v>
      </c>
      <c r="E67" s="1">
        <v>-1</v>
      </c>
      <c r="F67" s="1">
        <v>1</v>
      </c>
      <c r="G67" s="1">
        <v>0</v>
      </c>
      <c r="H67" s="1">
        <v>-3</v>
      </c>
      <c r="I67" s="1">
        <v>5</v>
      </c>
      <c r="J67" s="1">
        <v>5</v>
      </c>
      <c r="K67" s="32">
        <v>1</v>
      </c>
      <c r="L67" s="32">
        <v>1</v>
      </c>
      <c r="M67" s="32">
        <v>1</v>
      </c>
      <c r="N67" s="32">
        <v>0</v>
      </c>
      <c r="O67" s="32">
        <v>0</v>
      </c>
      <c r="P67" s="32">
        <v>3</v>
      </c>
      <c r="Q67" s="32">
        <v>3</v>
      </c>
      <c r="R67" s="32" t="b">
        <v>1</v>
      </c>
    </row>
    <row r="68" spans="1:18">
      <c r="A68" s="9" t="s">
        <v>285</v>
      </c>
      <c r="B68" s="1">
        <v>135.633085527866</v>
      </c>
      <c r="C68" s="1">
        <v>728.31142772400199</v>
      </c>
      <c r="D68" s="1">
        <v>0</v>
      </c>
      <c r="E68" s="1">
        <v>2</v>
      </c>
      <c r="F68" s="1">
        <v>-3</v>
      </c>
      <c r="G68" s="1">
        <v>-2</v>
      </c>
      <c r="H68" s="1">
        <v>0</v>
      </c>
      <c r="I68" s="1">
        <v>5</v>
      </c>
      <c r="J68" s="1">
        <v>3</v>
      </c>
      <c r="K68" s="32">
        <v>1</v>
      </c>
      <c r="L68" s="32">
        <v>3</v>
      </c>
      <c r="M68" s="32">
        <v>0</v>
      </c>
      <c r="N68" s="32">
        <v>0</v>
      </c>
      <c r="O68" s="32">
        <v>0</v>
      </c>
      <c r="P68" s="32">
        <v>3</v>
      </c>
      <c r="Q68" s="32">
        <v>2</v>
      </c>
      <c r="R68" s="32" t="b">
        <v>1</v>
      </c>
    </row>
    <row r="69" spans="1:18">
      <c r="A69" s="7" t="s">
        <v>308</v>
      </c>
      <c r="B69" s="1">
        <v>949.14705911505496</v>
      </c>
      <c r="C69" s="1">
        <v>-984.26107189337995</v>
      </c>
      <c r="D69" s="1">
        <v>2</v>
      </c>
      <c r="E69" s="1">
        <v>4</v>
      </c>
      <c r="F69" s="1">
        <v>4</v>
      </c>
      <c r="G69" s="1">
        <v>-2</v>
      </c>
      <c r="H69" s="1">
        <v>0</v>
      </c>
      <c r="I69" s="1">
        <v>1</v>
      </c>
      <c r="J69" s="1">
        <v>0</v>
      </c>
      <c r="K69" s="32">
        <v>1</v>
      </c>
      <c r="L69" s="32">
        <v>2</v>
      </c>
      <c r="M69" s="32">
        <v>1</v>
      </c>
      <c r="N69" s="32">
        <v>0</v>
      </c>
      <c r="O69" s="32">
        <v>0</v>
      </c>
      <c r="P69" s="32">
        <v>1</v>
      </c>
      <c r="Q69" s="32">
        <v>0</v>
      </c>
      <c r="R69" s="32" t="b">
        <v>1</v>
      </c>
    </row>
    <row r="70" spans="1:18">
      <c r="A70" t="s">
        <v>11</v>
      </c>
      <c r="B70" s="1">
        <v>152.36169613160601</v>
      </c>
      <c r="C70" s="1">
        <v>523.36834026326096</v>
      </c>
      <c r="D70" s="1">
        <v>2</v>
      </c>
      <c r="E70" s="1">
        <v>9</v>
      </c>
      <c r="F70" s="1">
        <v>-3</v>
      </c>
      <c r="G70" s="1">
        <v>-7</v>
      </c>
      <c r="H70" s="1">
        <v>0</v>
      </c>
      <c r="I70" s="1">
        <v>0</v>
      </c>
      <c r="J70" s="1">
        <v>-2</v>
      </c>
      <c r="K70" s="32">
        <v>1</v>
      </c>
      <c r="L70" s="32">
        <v>2</v>
      </c>
      <c r="M70" s="32">
        <v>0</v>
      </c>
      <c r="N70" s="32">
        <v>0</v>
      </c>
      <c r="O70" s="32">
        <v>0</v>
      </c>
      <c r="P70" s="32">
        <v>0</v>
      </c>
      <c r="Q70" s="32">
        <v>1</v>
      </c>
      <c r="R70" s="32" t="b">
        <v>1</v>
      </c>
    </row>
    <row r="71" spans="1:18">
      <c r="A71" t="s">
        <v>88</v>
      </c>
      <c r="B71" s="1">
        <v>-241.727053825252</v>
      </c>
      <c r="C71" s="1">
        <v>-315.21713710574198</v>
      </c>
      <c r="D71" s="1">
        <v>0</v>
      </c>
      <c r="E71" s="1">
        <v>4</v>
      </c>
      <c r="F71" s="1">
        <v>0</v>
      </c>
      <c r="G71" s="1">
        <v>0</v>
      </c>
      <c r="H71" s="1">
        <v>-5</v>
      </c>
      <c r="I71" s="1">
        <v>7</v>
      </c>
      <c r="J71" s="1">
        <v>-1</v>
      </c>
      <c r="K71" s="32">
        <v>1</v>
      </c>
      <c r="L71" s="32">
        <v>2</v>
      </c>
      <c r="M71" s="32">
        <v>0</v>
      </c>
      <c r="N71" s="32">
        <v>0</v>
      </c>
      <c r="O71" s="32">
        <v>0</v>
      </c>
      <c r="P71" s="32">
        <v>3</v>
      </c>
      <c r="Q71" s="32">
        <v>1</v>
      </c>
      <c r="R71" s="32" t="b">
        <v>1</v>
      </c>
    </row>
    <row r="72" spans="1:18">
      <c r="A72" s="9" t="s">
        <v>331</v>
      </c>
      <c r="B72" s="1">
        <v>-775.22718666590504</v>
      </c>
      <c r="C72" s="1">
        <v>92.706225790690297</v>
      </c>
      <c r="D72" s="1">
        <v>2</v>
      </c>
      <c r="E72" s="1">
        <v>4</v>
      </c>
      <c r="F72" s="1">
        <v>-4</v>
      </c>
      <c r="G72" s="1">
        <v>-1</v>
      </c>
      <c r="H72" s="1">
        <v>0</v>
      </c>
      <c r="I72" s="1">
        <v>-1</v>
      </c>
      <c r="J72" s="1">
        <v>-2</v>
      </c>
      <c r="K72" s="32">
        <v>1</v>
      </c>
      <c r="L72" s="32">
        <v>3</v>
      </c>
      <c r="M72" s="32">
        <v>0</v>
      </c>
      <c r="N72" s="32">
        <v>0</v>
      </c>
      <c r="O72" s="32">
        <v>0</v>
      </c>
      <c r="P72" s="32">
        <v>1</v>
      </c>
      <c r="Q72" s="32">
        <v>0</v>
      </c>
      <c r="R72" s="32" t="b">
        <v>1</v>
      </c>
    </row>
    <row r="73" spans="1:18">
      <c r="A73" t="s">
        <v>221</v>
      </c>
      <c r="B73" s="1">
        <v>-132.01288005274299</v>
      </c>
      <c r="C73" s="1">
        <v>968.662836171452</v>
      </c>
      <c r="D73" s="1">
        <v>2</v>
      </c>
      <c r="E73" s="1">
        <v>3</v>
      </c>
      <c r="F73" s="1">
        <v>-5</v>
      </c>
      <c r="G73" s="1">
        <v>0</v>
      </c>
      <c r="H73" s="1">
        <v>2</v>
      </c>
      <c r="I73" s="1">
        <v>2</v>
      </c>
      <c r="J73" s="1">
        <v>2</v>
      </c>
      <c r="K73" s="32">
        <v>1</v>
      </c>
      <c r="L73" s="32">
        <v>2</v>
      </c>
      <c r="M73" s="32">
        <v>0</v>
      </c>
      <c r="N73" s="32">
        <v>0</v>
      </c>
      <c r="O73" s="32">
        <v>1</v>
      </c>
      <c r="P73" s="32">
        <v>3</v>
      </c>
      <c r="Q73" s="32">
        <v>1</v>
      </c>
      <c r="R73" s="32" t="b">
        <v>1</v>
      </c>
    </row>
    <row r="74" spans="1:18">
      <c r="A74" t="s">
        <v>37</v>
      </c>
      <c r="B74" s="1">
        <v>459.48927569970198</v>
      </c>
      <c r="C74" s="1">
        <v>874.48256894932501</v>
      </c>
      <c r="D74" s="1">
        <v>2</v>
      </c>
      <c r="E74" s="1">
        <v>0</v>
      </c>
      <c r="F74" s="1">
        <v>-2</v>
      </c>
      <c r="G74" s="1">
        <v>0</v>
      </c>
      <c r="H74" s="1">
        <v>0</v>
      </c>
      <c r="I74" s="1">
        <v>-2</v>
      </c>
      <c r="J74" s="1">
        <v>1</v>
      </c>
      <c r="K74" s="32">
        <v>1</v>
      </c>
      <c r="L74" s="32">
        <v>1</v>
      </c>
      <c r="M74" s="32">
        <v>0</v>
      </c>
      <c r="N74" s="32">
        <v>0</v>
      </c>
      <c r="O74" s="32">
        <v>0</v>
      </c>
      <c r="P74" s="32">
        <v>0</v>
      </c>
      <c r="Q74" s="32">
        <v>1</v>
      </c>
      <c r="R74" s="32" t="b">
        <v>1</v>
      </c>
    </row>
    <row r="75" spans="1:18">
      <c r="A75" s="7" t="s">
        <v>229</v>
      </c>
      <c r="B75" s="1">
        <v>439.38989424596502</v>
      </c>
      <c r="C75" s="1">
        <v>-788.78246608351299</v>
      </c>
      <c r="D75" s="1">
        <v>4</v>
      </c>
      <c r="E75" s="1">
        <v>0</v>
      </c>
      <c r="F75" s="1">
        <v>-3</v>
      </c>
      <c r="G75" s="1">
        <v>5</v>
      </c>
      <c r="H75" s="1">
        <v>-2</v>
      </c>
      <c r="I75" s="1">
        <v>-3</v>
      </c>
      <c r="J75" s="1">
        <v>0</v>
      </c>
      <c r="K75" s="32">
        <v>1</v>
      </c>
      <c r="L75" s="32">
        <v>0</v>
      </c>
      <c r="M75" s="32">
        <v>1</v>
      </c>
      <c r="N75" s="32">
        <v>1</v>
      </c>
      <c r="O75" s="32">
        <v>0</v>
      </c>
      <c r="P75" s="32">
        <v>1</v>
      </c>
      <c r="Q75" s="32">
        <v>1</v>
      </c>
      <c r="R75" s="32" t="b">
        <v>1</v>
      </c>
    </row>
    <row r="76" spans="1:18">
      <c r="A76" t="s">
        <v>89</v>
      </c>
      <c r="B76" s="1">
        <v>-85.575762270003295</v>
      </c>
      <c r="C76" s="1">
        <v>718.71763005172102</v>
      </c>
      <c r="D76" s="1">
        <v>2</v>
      </c>
      <c r="E76" s="1">
        <v>5</v>
      </c>
      <c r="F76" s="1">
        <v>-5</v>
      </c>
      <c r="G76" s="1">
        <v>0</v>
      </c>
      <c r="H76" s="1">
        <v>0</v>
      </c>
      <c r="I76" s="1">
        <v>6</v>
      </c>
      <c r="J76" s="1">
        <v>-5</v>
      </c>
      <c r="K76" s="32">
        <v>1</v>
      </c>
      <c r="L76" s="32">
        <v>2</v>
      </c>
      <c r="M76" s="32">
        <v>0</v>
      </c>
      <c r="N76" s="32">
        <v>0</v>
      </c>
      <c r="O76" s="32">
        <v>0</v>
      </c>
      <c r="P76" s="32">
        <v>2</v>
      </c>
      <c r="Q76" s="32">
        <v>0</v>
      </c>
      <c r="R76" s="32" t="b">
        <v>1</v>
      </c>
    </row>
    <row r="77" spans="1:18">
      <c r="A77" t="s">
        <v>6</v>
      </c>
      <c r="B77" s="1">
        <v>20.421790670080799</v>
      </c>
      <c r="C77" s="1">
        <v>288.42222201339399</v>
      </c>
      <c r="D77" s="1">
        <v>0</v>
      </c>
      <c r="E77" s="1">
        <v>3</v>
      </c>
      <c r="F77" s="1">
        <v>0</v>
      </c>
      <c r="G77" s="1">
        <v>0</v>
      </c>
      <c r="H77" s="1">
        <v>2</v>
      </c>
      <c r="I77" s="1">
        <v>0</v>
      </c>
      <c r="J77" s="1">
        <v>2</v>
      </c>
      <c r="K77" s="32">
        <v>1</v>
      </c>
      <c r="L77" s="32">
        <v>3</v>
      </c>
      <c r="M77" s="32">
        <v>0</v>
      </c>
      <c r="N77" s="32">
        <v>0</v>
      </c>
      <c r="O77" s="32">
        <v>3</v>
      </c>
      <c r="P77" s="32">
        <v>2</v>
      </c>
      <c r="Q77" s="32">
        <v>1</v>
      </c>
      <c r="R77" s="32" t="b">
        <v>1</v>
      </c>
    </row>
    <row r="78" spans="1:18">
      <c r="A78" t="s">
        <v>53</v>
      </c>
      <c r="B78" s="1">
        <v>131.636423466645</v>
      </c>
      <c r="C78" s="1">
        <v>-903.29955425407002</v>
      </c>
      <c r="D78" s="1">
        <v>0</v>
      </c>
      <c r="E78" s="1">
        <v>5</v>
      </c>
      <c r="F78" s="1">
        <v>-1</v>
      </c>
      <c r="G78" s="1">
        <v>-3</v>
      </c>
      <c r="H78" s="1">
        <v>-1</v>
      </c>
      <c r="I78" s="1">
        <v>3</v>
      </c>
      <c r="J78" s="1">
        <v>0</v>
      </c>
      <c r="K78" s="32">
        <v>1</v>
      </c>
      <c r="L78" s="32">
        <v>3</v>
      </c>
      <c r="M78" s="32">
        <v>1</v>
      </c>
      <c r="N78" s="32">
        <v>0</v>
      </c>
      <c r="O78" s="32">
        <v>0</v>
      </c>
      <c r="P78" s="32">
        <v>2</v>
      </c>
      <c r="Q78" s="32">
        <v>0</v>
      </c>
      <c r="R78" s="32" t="b">
        <v>1</v>
      </c>
    </row>
    <row r="79" spans="1:18">
      <c r="A79" s="7" t="s">
        <v>322</v>
      </c>
      <c r="B79" s="1">
        <v>-533.41765431401905</v>
      </c>
      <c r="C79" s="1">
        <v>921.39314591741504</v>
      </c>
      <c r="D79" s="1">
        <v>1</v>
      </c>
      <c r="E79" s="1">
        <v>2</v>
      </c>
      <c r="F79" s="1">
        <v>0</v>
      </c>
      <c r="G79" s="1">
        <v>0</v>
      </c>
      <c r="H79" s="1">
        <v>0</v>
      </c>
      <c r="I79" s="1">
        <v>1</v>
      </c>
      <c r="J79" s="1">
        <v>0</v>
      </c>
      <c r="K79" s="32">
        <v>1</v>
      </c>
      <c r="L79" s="32">
        <v>2</v>
      </c>
      <c r="M79" s="32">
        <v>0</v>
      </c>
      <c r="N79" s="32">
        <v>0</v>
      </c>
      <c r="O79" s="32">
        <v>0</v>
      </c>
      <c r="P79" s="32">
        <v>1</v>
      </c>
      <c r="Q79" s="32">
        <v>0</v>
      </c>
      <c r="R79" s="32" t="b">
        <v>1</v>
      </c>
    </row>
    <row r="80" spans="1:18">
      <c r="A80" s="7" t="s">
        <v>321</v>
      </c>
      <c r="B80" s="1">
        <v>670.11807590940396</v>
      </c>
      <c r="C80" s="1">
        <v>916.740706613817</v>
      </c>
      <c r="D80" s="1">
        <v>2</v>
      </c>
      <c r="E80" s="1">
        <v>2</v>
      </c>
      <c r="F80" s="1">
        <v>-2</v>
      </c>
      <c r="G80" s="1">
        <v>0</v>
      </c>
      <c r="H80" s="1">
        <v>0</v>
      </c>
      <c r="I80" s="1">
        <v>-1</v>
      </c>
      <c r="J80" s="1">
        <v>0</v>
      </c>
      <c r="K80" s="32">
        <v>1</v>
      </c>
      <c r="L80" s="32">
        <v>2</v>
      </c>
      <c r="M80" s="32">
        <v>0</v>
      </c>
      <c r="N80" s="32">
        <v>0</v>
      </c>
      <c r="O80" s="32">
        <v>0</v>
      </c>
      <c r="P80" s="32">
        <v>1</v>
      </c>
      <c r="Q80" s="32">
        <v>0</v>
      </c>
      <c r="R80" s="32" t="b">
        <v>1</v>
      </c>
    </row>
    <row r="81" spans="1:18">
      <c r="A81" s="9" t="s">
        <v>268</v>
      </c>
      <c r="B81" s="1">
        <v>631.27382685776797</v>
      </c>
      <c r="C81" s="1">
        <v>-629.87495533502897</v>
      </c>
      <c r="D81" s="1">
        <v>0</v>
      </c>
      <c r="E81" s="1">
        <v>1</v>
      </c>
      <c r="F81" s="1">
        <v>2</v>
      </c>
      <c r="G81" s="1">
        <v>0</v>
      </c>
      <c r="H81" s="1">
        <v>-1</v>
      </c>
      <c r="I81" s="1">
        <v>1</v>
      </c>
      <c r="J81" s="1">
        <v>0</v>
      </c>
      <c r="K81" s="32">
        <v>1</v>
      </c>
      <c r="L81" s="32">
        <v>1</v>
      </c>
      <c r="M81" s="32">
        <v>1</v>
      </c>
      <c r="N81" s="32">
        <v>0</v>
      </c>
      <c r="O81" s="32">
        <v>0</v>
      </c>
      <c r="P81" s="32">
        <v>1</v>
      </c>
      <c r="Q81" s="32">
        <v>0</v>
      </c>
      <c r="R81" s="32" t="b">
        <v>1</v>
      </c>
    </row>
    <row r="82" spans="1:18">
      <c r="A82" s="7" t="s">
        <v>167</v>
      </c>
      <c r="B82" s="1">
        <v>-543.49122429784995</v>
      </c>
      <c r="C82" s="1">
        <v>-235.75536170987499</v>
      </c>
      <c r="D82" s="1">
        <v>1</v>
      </c>
      <c r="E82" s="1">
        <v>5</v>
      </c>
      <c r="F82" s="1">
        <v>-1</v>
      </c>
      <c r="G82" s="1">
        <v>-1</v>
      </c>
      <c r="H82" s="1">
        <v>-2</v>
      </c>
      <c r="I82" s="1">
        <v>0</v>
      </c>
      <c r="J82" s="1">
        <v>2</v>
      </c>
      <c r="K82" s="32">
        <v>1</v>
      </c>
      <c r="L82" s="32">
        <v>3</v>
      </c>
      <c r="M82" s="32">
        <v>0</v>
      </c>
      <c r="N82" s="32">
        <v>0</v>
      </c>
      <c r="O82" s="32">
        <v>0</v>
      </c>
      <c r="P82" s="32">
        <v>1</v>
      </c>
      <c r="Q82" s="32">
        <v>1</v>
      </c>
      <c r="R82" s="32" t="b">
        <v>1</v>
      </c>
    </row>
    <row r="83" spans="1:18">
      <c r="A83" s="4" t="s">
        <v>309</v>
      </c>
      <c r="B83" s="1">
        <v>548.20074155033797</v>
      </c>
      <c r="C83" s="1">
        <v>649.99917052163801</v>
      </c>
      <c r="D83" s="1">
        <v>0</v>
      </c>
      <c r="E83" s="1">
        <v>-1</v>
      </c>
      <c r="F83" s="1">
        <v>2</v>
      </c>
      <c r="G83" s="1">
        <v>-1</v>
      </c>
      <c r="H83" s="1">
        <v>2</v>
      </c>
      <c r="I83" s="1">
        <v>4</v>
      </c>
      <c r="J83" s="1">
        <v>-6</v>
      </c>
      <c r="K83" s="32">
        <v>1</v>
      </c>
      <c r="L83" s="32">
        <v>1</v>
      </c>
      <c r="M83" s="32">
        <v>2</v>
      </c>
      <c r="N83" s="32">
        <v>1</v>
      </c>
      <c r="O83" s="32">
        <v>1</v>
      </c>
      <c r="P83" s="32">
        <v>2</v>
      </c>
      <c r="Q83" s="32">
        <v>0</v>
      </c>
      <c r="R83" s="32" t="b">
        <v>1</v>
      </c>
    </row>
    <row r="84" spans="1:18">
      <c r="A84" t="s">
        <v>63</v>
      </c>
      <c r="B84" s="1">
        <v>694.49109081588995</v>
      </c>
      <c r="C84" s="1">
        <v>-373.84391880256999</v>
      </c>
      <c r="D84" s="1">
        <v>2</v>
      </c>
      <c r="E84" s="1">
        <v>1</v>
      </c>
      <c r="F84" s="1">
        <v>2</v>
      </c>
      <c r="G84" s="1">
        <v>0</v>
      </c>
      <c r="H84" s="1">
        <v>-1</v>
      </c>
      <c r="I84" s="1">
        <v>2</v>
      </c>
      <c r="J84" s="1">
        <v>-1</v>
      </c>
      <c r="K84" s="32">
        <v>1</v>
      </c>
      <c r="L84" s="32">
        <v>1</v>
      </c>
      <c r="M84" s="32">
        <v>1</v>
      </c>
      <c r="N84" s="32">
        <v>0</v>
      </c>
      <c r="O84" s="32">
        <v>0</v>
      </c>
      <c r="P84" s="32">
        <v>2</v>
      </c>
      <c r="Q84" s="32">
        <v>0</v>
      </c>
      <c r="R84" s="32" t="b">
        <v>1</v>
      </c>
    </row>
    <row r="85" spans="1:18">
      <c r="A85" t="s">
        <v>26</v>
      </c>
      <c r="B85" s="1">
        <v>508.88808680834399</v>
      </c>
      <c r="C85" s="1">
        <v>-963.00926121689201</v>
      </c>
      <c r="D85" s="1">
        <v>-1</v>
      </c>
      <c r="E85" s="1">
        <v>20</v>
      </c>
      <c r="F85" s="1">
        <v>27</v>
      </c>
      <c r="G85" s="1">
        <v>4</v>
      </c>
      <c r="H85" s="1">
        <v>0</v>
      </c>
      <c r="I85" s="1">
        <v>-20</v>
      </c>
      <c r="J85" s="1">
        <v>-19</v>
      </c>
      <c r="K85" s="32">
        <v>1</v>
      </c>
      <c r="L85" s="32">
        <v>11</v>
      </c>
      <c r="M85" s="32">
        <v>12</v>
      </c>
      <c r="N85" s="32">
        <v>2</v>
      </c>
      <c r="O85" s="32">
        <v>2</v>
      </c>
      <c r="P85" s="32">
        <v>1</v>
      </c>
      <c r="Q85" s="32">
        <v>1</v>
      </c>
      <c r="R85" s="32" t="b">
        <v>1</v>
      </c>
    </row>
    <row r="86" spans="1:18">
      <c r="A86" t="s">
        <v>262</v>
      </c>
      <c r="B86" s="1">
        <v>464.63300561340299</v>
      </c>
      <c r="C86" s="1">
        <v>-381.95388105805199</v>
      </c>
      <c r="D86" s="1">
        <v>1</v>
      </c>
      <c r="E86" s="1">
        <v>3</v>
      </c>
      <c r="F86" s="1">
        <v>-2</v>
      </c>
      <c r="G86" s="1">
        <v>-5</v>
      </c>
      <c r="H86" s="1">
        <v>6</v>
      </c>
      <c r="I86" s="1">
        <v>8</v>
      </c>
      <c r="J86" s="1">
        <v>0</v>
      </c>
      <c r="K86" s="32">
        <v>1</v>
      </c>
      <c r="L86" s="32">
        <v>2</v>
      </c>
      <c r="M86" s="32">
        <v>1</v>
      </c>
      <c r="N86" s="32">
        <v>0</v>
      </c>
      <c r="O86" s="32">
        <v>2</v>
      </c>
      <c r="P86" s="32">
        <v>3</v>
      </c>
      <c r="Q86" s="32">
        <v>0</v>
      </c>
      <c r="R86" s="32" t="b">
        <v>1</v>
      </c>
    </row>
    <row r="87" spans="1:18">
      <c r="A87" s="7" t="s">
        <v>325</v>
      </c>
      <c r="B87" s="1">
        <v>592.36530026925004</v>
      </c>
      <c r="C87" s="1">
        <v>158.28338866021599</v>
      </c>
      <c r="D87" s="1">
        <v>1</v>
      </c>
      <c r="E87" s="1">
        <v>1</v>
      </c>
      <c r="F87" s="1">
        <v>-3</v>
      </c>
      <c r="G87" s="1">
        <v>4</v>
      </c>
      <c r="H87" s="1">
        <v>-2</v>
      </c>
      <c r="I87" s="1">
        <v>1</v>
      </c>
      <c r="J87" s="1">
        <v>0</v>
      </c>
      <c r="K87" s="32">
        <v>1</v>
      </c>
      <c r="L87" s="32">
        <v>2</v>
      </c>
      <c r="M87" s="32">
        <v>0</v>
      </c>
      <c r="N87" s="32">
        <v>2</v>
      </c>
      <c r="O87" s="32">
        <v>0</v>
      </c>
      <c r="P87" s="32">
        <v>2</v>
      </c>
      <c r="Q87" s="32">
        <v>0</v>
      </c>
      <c r="R87" s="32" t="b">
        <v>1</v>
      </c>
    </row>
    <row r="88" spans="1:18">
      <c r="A88" s="9" t="s">
        <v>288</v>
      </c>
      <c r="B88" s="1">
        <v>253.64358898560599</v>
      </c>
      <c r="C88" s="1">
        <v>864.10803039336804</v>
      </c>
      <c r="D88" s="1">
        <v>3</v>
      </c>
      <c r="E88" s="1">
        <v>-1</v>
      </c>
      <c r="F88" s="1">
        <v>-1</v>
      </c>
      <c r="G88" s="1">
        <v>-3</v>
      </c>
      <c r="H88" s="1">
        <v>2</v>
      </c>
      <c r="I88" s="1">
        <v>1</v>
      </c>
      <c r="J88" s="1">
        <v>3</v>
      </c>
      <c r="K88" s="32">
        <v>1</v>
      </c>
      <c r="L88" s="32">
        <v>2</v>
      </c>
      <c r="M88" s="32">
        <v>0</v>
      </c>
      <c r="N88" s="32">
        <v>0</v>
      </c>
      <c r="O88" s="32">
        <v>2</v>
      </c>
      <c r="P88" s="32">
        <v>2</v>
      </c>
      <c r="Q88" s="32">
        <v>1</v>
      </c>
      <c r="R88" s="32" t="b">
        <v>1</v>
      </c>
    </row>
    <row r="89" spans="1:18">
      <c r="A89" t="s">
        <v>91</v>
      </c>
      <c r="B89" s="1">
        <v>-856.98725941147802</v>
      </c>
      <c r="C89" s="1">
        <v>385.44492949445703</v>
      </c>
      <c r="D89" s="1">
        <v>2</v>
      </c>
      <c r="E89" s="1">
        <v>-6</v>
      </c>
      <c r="F89" s="1">
        <v>-1</v>
      </c>
      <c r="G89" s="1">
        <v>-7</v>
      </c>
      <c r="H89" s="1">
        <v>7</v>
      </c>
      <c r="I89" s="1">
        <v>3</v>
      </c>
      <c r="J89" s="1">
        <v>0</v>
      </c>
      <c r="K89" s="32">
        <v>1</v>
      </c>
      <c r="L89" s="32">
        <v>0</v>
      </c>
      <c r="M89" s="32">
        <v>0</v>
      </c>
      <c r="N89" s="32">
        <v>0</v>
      </c>
      <c r="O89" s="32">
        <v>3</v>
      </c>
      <c r="P89" s="32">
        <v>2</v>
      </c>
      <c r="Q89" s="32">
        <v>0</v>
      </c>
      <c r="R89" s="32" t="b">
        <v>1</v>
      </c>
    </row>
    <row r="90" spans="1:18">
      <c r="A90" t="s">
        <v>92</v>
      </c>
      <c r="B90" s="1">
        <v>1000.15874973592</v>
      </c>
      <c r="C90" s="1">
        <v>-376.52089388784799</v>
      </c>
      <c r="D90" s="1">
        <v>-1</v>
      </c>
      <c r="E90" s="1">
        <v>3</v>
      </c>
      <c r="F90" s="1">
        <v>2</v>
      </c>
      <c r="G90" s="1">
        <v>2</v>
      </c>
      <c r="H90" s="1">
        <v>3</v>
      </c>
      <c r="I90" s="1">
        <v>-1</v>
      </c>
      <c r="J90" s="1">
        <v>-1</v>
      </c>
      <c r="K90" s="32">
        <v>1</v>
      </c>
      <c r="L90" s="32">
        <v>2</v>
      </c>
      <c r="M90" s="32">
        <v>1</v>
      </c>
      <c r="N90" s="32">
        <v>1</v>
      </c>
      <c r="O90" s="32">
        <v>1</v>
      </c>
      <c r="P90" s="32">
        <v>1</v>
      </c>
      <c r="Q90" s="32">
        <v>0</v>
      </c>
      <c r="R90" s="32" t="b">
        <v>1</v>
      </c>
    </row>
    <row r="91" spans="1:18">
      <c r="A91" s="9" t="s">
        <v>267</v>
      </c>
      <c r="B91" s="1">
        <v>-96.979546471426104</v>
      </c>
      <c r="C91" s="1">
        <v>-861.14842567923597</v>
      </c>
      <c r="D91" s="1">
        <v>0</v>
      </c>
      <c r="E91" s="1">
        <v>2</v>
      </c>
      <c r="F91" s="1">
        <v>2</v>
      </c>
      <c r="G91" s="1">
        <v>0</v>
      </c>
      <c r="H91" s="1">
        <v>-1</v>
      </c>
      <c r="I91" s="1">
        <v>2</v>
      </c>
      <c r="J91" s="1">
        <v>0</v>
      </c>
      <c r="K91" s="32">
        <v>1</v>
      </c>
      <c r="L91" s="32">
        <v>2</v>
      </c>
      <c r="M91" s="32">
        <v>2</v>
      </c>
      <c r="N91" s="32">
        <v>0</v>
      </c>
      <c r="O91" s="32">
        <v>0</v>
      </c>
      <c r="P91" s="32">
        <v>1</v>
      </c>
      <c r="Q91" s="32">
        <v>0</v>
      </c>
      <c r="R91" s="32" t="b">
        <v>1</v>
      </c>
    </row>
    <row r="92" spans="1:18">
      <c r="A92" s="9" t="s">
        <v>232</v>
      </c>
      <c r="B92" s="1">
        <v>-461.11987131373598</v>
      </c>
      <c r="C92" s="1">
        <v>-765.24545145698005</v>
      </c>
      <c r="D92" s="1">
        <v>1</v>
      </c>
      <c r="E92" s="1">
        <v>2</v>
      </c>
      <c r="F92" s="1">
        <v>-1</v>
      </c>
      <c r="G92" s="1">
        <v>-2</v>
      </c>
      <c r="H92" s="1">
        <v>-1</v>
      </c>
      <c r="I92" s="1">
        <v>1</v>
      </c>
      <c r="J92" s="1">
        <v>-3</v>
      </c>
      <c r="K92" s="32">
        <v>1</v>
      </c>
      <c r="L92" s="32">
        <v>2</v>
      </c>
      <c r="M92" s="32">
        <v>1</v>
      </c>
      <c r="N92" s="32">
        <v>0</v>
      </c>
      <c r="O92" s="32">
        <v>0</v>
      </c>
      <c r="P92" s="32">
        <v>1</v>
      </c>
      <c r="Q92" s="32">
        <v>0</v>
      </c>
      <c r="R92" s="32" t="b">
        <v>1</v>
      </c>
    </row>
    <row r="93" spans="1:18">
      <c r="A93" s="9" t="s">
        <v>187</v>
      </c>
      <c r="B93" s="1">
        <v>362.96125188101001</v>
      </c>
      <c r="C93" s="1">
        <v>401.18730119745999</v>
      </c>
      <c r="D93" s="1">
        <v>1</v>
      </c>
      <c r="E93" s="1">
        <v>2</v>
      </c>
      <c r="F93" s="1">
        <v>0</v>
      </c>
      <c r="G93" s="1">
        <v>0</v>
      </c>
      <c r="H93" s="1">
        <v>-1</v>
      </c>
      <c r="I93" s="1">
        <v>1</v>
      </c>
      <c r="J93" s="1">
        <v>2</v>
      </c>
      <c r="K93" s="32">
        <v>1</v>
      </c>
      <c r="L93" s="32">
        <v>2</v>
      </c>
      <c r="M93" s="32">
        <v>0</v>
      </c>
      <c r="N93" s="32">
        <v>0</v>
      </c>
      <c r="O93" s="32">
        <v>0</v>
      </c>
      <c r="P93" s="32">
        <v>1</v>
      </c>
      <c r="Q93" s="32">
        <v>1</v>
      </c>
      <c r="R93" s="32" t="b">
        <v>1</v>
      </c>
    </row>
    <row r="94" spans="1:18">
      <c r="A94" t="s">
        <v>30</v>
      </c>
      <c r="B94" s="1">
        <v>84.128924342540998</v>
      </c>
      <c r="C94" s="1">
        <v>-552.68875196573003</v>
      </c>
      <c r="D94" s="1">
        <v>-1</v>
      </c>
      <c r="E94" s="1">
        <v>4</v>
      </c>
      <c r="F94" s="1">
        <v>3</v>
      </c>
      <c r="G94" s="1">
        <v>0</v>
      </c>
      <c r="H94" s="1">
        <v>-2</v>
      </c>
      <c r="I94" s="1">
        <v>0</v>
      </c>
      <c r="J94" s="1">
        <v>2</v>
      </c>
      <c r="K94" s="32">
        <v>1</v>
      </c>
      <c r="L94" s="32">
        <v>3</v>
      </c>
      <c r="M94" s="32">
        <v>2</v>
      </c>
      <c r="N94" s="32">
        <v>0</v>
      </c>
      <c r="O94" s="32">
        <v>0</v>
      </c>
      <c r="P94" s="32">
        <v>0</v>
      </c>
      <c r="Q94" s="32">
        <v>1</v>
      </c>
      <c r="R94" s="32" t="b">
        <v>1</v>
      </c>
    </row>
    <row r="95" spans="1:18">
      <c r="A95" t="s">
        <v>70</v>
      </c>
      <c r="B95" s="1">
        <v>-139.904208264646</v>
      </c>
      <c r="C95" s="1">
        <v>-880.222979083724</v>
      </c>
      <c r="D95" s="1">
        <v>1</v>
      </c>
      <c r="E95" s="1">
        <v>3</v>
      </c>
      <c r="F95" s="1">
        <v>0</v>
      </c>
      <c r="G95" s="1">
        <v>0</v>
      </c>
      <c r="H95" s="1">
        <v>-3</v>
      </c>
      <c r="I95" s="1">
        <v>2</v>
      </c>
      <c r="J95" s="1">
        <v>1</v>
      </c>
      <c r="K95" s="32">
        <v>1</v>
      </c>
      <c r="L95" s="32">
        <v>1</v>
      </c>
      <c r="M95" s="32">
        <v>0</v>
      </c>
      <c r="N95" s="32">
        <v>0</v>
      </c>
      <c r="O95" s="32">
        <v>0</v>
      </c>
      <c r="P95" s="32">
        <v>1</v>
      </c>
      <c r="Q95" s="32">
        <v>1</v>
      </c>
      <c r="R95" s="32" t="b">
        <v>1</v>
      </c>
    </row>
    <row r="96" spans="1:18">
      <c r="A96" t="s">
        <v>132</v>
      </c>
      <c r="B96" s="1">
        <v>-6.8150000000000102</v>
      </c>
      <c r="C96" s="1">
        <v>-498.900000000001</v>
      </c>
      <c r="D96" s="1">
        <v>-1</v>
      </c>
      <c r="E96" s="1">
        <v>2</v>
      </c>
      <c r="F96" s="1">
        <v>0</v>
      </c>
      <c r="G96" s="1">
        <v>0</v>
      </c>
      <c r="H96" s="1">
        <v>-4</v>
      </c>
      <c r="I96" s="1">
        <v>3</v>
      </c>
      <c r="J96" s="1">
        <v>2</v>
      </c>
      <c r="K96" s="32">
        <v>1</v>
      </c>
      <c r="L96" s="32">
        <v>1</v>
      </c>
      <c r="M96" s="32">
        <v>0</v>
      </c>
      <c r="N96" s="32">
        <v>0</v>
      </c>
      <c r="O96" s="32">
        <v>0</v>
      </c>
      <c r="P96" s="32">
        <v>2</v>
      </c>
      <c r="Q96" s="32">
        <v>1</v>
      </c>
      <c r="R96" s="32" t="b">
        <v>1</v>
      </c>
    </row>
    <row r="97" spans="1:18">
      <c r="A97" s="9" t="s">
        <v>265</v>
      </c>
      <c r="B97" s="1">
        <v>122.594488108075</v>
      </c>
      <c r="C97" s="1">
        <v>-930.67584736457604</v>
      </c>
      <c r="D97" s="1">
        <v>2</v>
      </c>
      <c r="E97" s="1">
        <v>1</v>
      </c>
      <c r="F97" s="1">
        <v>1</v>
      </c>
      <c r="G97" s="1">
        <v>0</v>
      </c>
      <c r="H97" s="1">
        <v>-1</v>
      </c>
      <c r="I97" s="1">
        <v>0</v>
      </c>
      <c r="J97" s="1">
        <v>-2</v>
      </c>
      <c r="K97" s="32">
        <v>1</v>
      </c>
      <c r="L97" s="32">
        <v>1</v>
      </c>
      <c r="M97" s="32">
        <v>1</v>
      </c>
      <c r="N97" s="32">
        <v>0</v>
      </c>
      <c r="O97" s="32">
        <v>0</v>
      </c>
      <c r="P97" s="32">
        <v>1</v>
      </c>
      <c r="Q97" s="32">
        <v>0</v>
      </c>
      <c r="R97" s="32" t="b">
        <v>1</v>
      </c>
    </row>
    <row r="98" spans="1:18">
      <c r="A98" t="s">
        <v>19</v>
      </c>
      <c r="B98" s="1">
        <v>873.39575114884201</v>
      </c>
      <c r="C98" s="1">
        <v>-478.218151070479</v>
      </c>
      <c r="D98" s="1">
        <v>1</v>
      </c>
      <c r="E98" s="1">
        <v>4</v>
      </c>
      <c r="F98" s="1">
        <v>-1</v>
      </c>
      <c r="G98" s="1">
        <v>-2</v>
      </c>
      <c r="H98" s="1">
        <v>0</v>
      </c>
      <c r="I98" s="1">
        <v>0</v>
      </c>
      <c r="J98" s="1">
        <v>2</v>
      </c>
      <c r="K98" s="32">
        <v>1</v>
      </c>
      <c r="L98" s="32">
        <v>2</v>
      </c>
      <c r="M98" s="32">
        <v>1</v>
      </c>
      <c r="N98" s="32">
        <v>0</v>
      </c>
      <c r="O98" s="32">
        <v>0</v>
      </c>
      <c r="P98" s="32">
        <v>1</v>
      </c>
      <c r="Q98" s="32">
        <v>1</v>
      </c>
      <c r="R98" s="32" t="b">
        <v>1</v>
      </c>
    </row>
    <row r="99" spans="1:18">
      <c r="A99" s="7" t="s">
        <v>253</v>
      </c>
      <c r="B99" s="1">
        <v>749.36978819549097</v>
      </c>
      <c r="C99" s="1">
        <v>-271.28886209321598</v>
      </c>
      <c r="D99" s="1">
        <v>1</v>
      </c>
      <c r="E99" s="1">
        <v>2</v>
      </c>
      <c r="F99" s="1">
        <v>1</v>
      </c>
      <c r="G99" s="1">
        <v>-3</v>
      </c>
      <c r="H99" s="1">
        <v>-3</v>
      </c>
      <c r="I99" s="1">
        <v>3</v>
      </c>
      <c r="J99" s="1">
        <v>2</v>
      </c>
      <c r="K99" s="32">
        <v>1</v>
      </c>
      <c r="L99" s="32">
        <v>1</v>
      </c>
      <c r="M99" s="32">
        <v>1</v>
      </c>
      <c r="N99" s="32">
        <v>0</v>
      </c>
      <c r="O99" s="32">
        <v>0</v>
      </c>
      <c r="P99" s="32">
        <v>2</v>
      </c>
      <c r="Q99" s="32">
        <v>2</v>
      </c>
      <c r="R99" s="32" t="b">
        <v>1</v>
      </c>
    </row>
    <row r="100" spans="1:18">
      <c r="A100" s="9" t="s">
        <v>178</v>
      </c>
      <c r="B100" s="1">
        <v>-803.72097790714895</v>
      </c>
      <c r="C100" s="1">
        <v>834.57684502519999</v>
      </c>
      <c r="D100" s="1">
        <v>5</v>
      </c>
      <c r="E100" s="1">
        <v>1</v>
      </c>
      <c r="F100" s="1">
        <v>-2</v>
      </c>
      <c r="G100" s="1">
        <v>0</v>
      </c>
      <c r="H100" s="1">
        <v>5</v>
      </c>
      <c r="I100" s="1">
        <v>-3</v>
      </c>
      <c r="J100" s="1">
        <v>-5</v>
      </c>
      <c r="K100" s="32">
        <v>1</v>
      </c>
      <c r="L100" s="32">
        <v>1</v>
      </c>
      <c r="M100" s="32">
        <v>0</v>
      </c>
      <c r="N100" s="32">
        <v>0</v>
      </c>
      <c r="O100" s="32">
        <v>1</v>
      </c>
      <c r="P100" s="32">
        <v>1</v>
      </c>
      <c r="Q100" s="32">
        <v>0</v>
      </c>
      <c r="R100" s="32" t="b">
        <v>1</v>
      </c>
    </row>
    <row r="101" spans="1:18">
      <c r="A101" s="9" t="s">
        <v>318</v>
      </c>
      <c r="B101" s="1">
        <v>512.30242092657204</v>
      </c>
      <c r="C101" s="1">
        <v>818.19852916165803</v>
      </c>
      <c r="D101" s="1">
        <v>2</v>
      </c>
      <c r="E101" s="1">
        <v>0</v>
      </c>
      <c r="F101" s="1">
        <v>0</v>
      </c>
      <c r="G101" s="1">
        <v>2</v>
      </c>
      <c r="H101" s="1">
        <v>0</v>
      </c>
      <c r="I101" s="1">
        <v>-3</v>
      </c>
      <c r="J101" s="1">
        <v>-1</v>
      </c>
      <c r="K101" s="32">
        <v>1</v>
      </c>
      <c r="L101" s="32">
        <v>1</v>
      </c>
      <c r="M101" s="32">
        <v>0</v>
      </c>
      <c r="N101" s="32">
        <v>1</v>
      </c>
      <c r="O101" s="32">
        <v>1</v>
      </c>
      <c r="P101" s="32">
        <v>0</v>
      </c>
      <c r="Q101" s="32">
        <v>0</v>
      </c>
      <c r="R101" s="32" t="b">
        <v>1</v>
      </c>
    </row>
    <row r="102" spans="1:18">
      <c r="A102" t="s">
        <v>125</v>
      </c>
      <c r="B102" s="1">
        <v>804.34920165522897</v>
      </c>
      <c r="C102" s="1">
        <v>376.53130785103201</v>
      </c>
      <c r="D102" s="1">
        <v>2</v>
      </c>
      <c r="E102" s="1">
        <v>-8</v>
      </c>
      <c r="F102" s="1">
        <v>7</v>
      </c>
      <c r="G102" s="1">
        <v>-8</v>
      </c>
      <c r="H102" s="1">
        <v>0</v>
      </c>
      <c r="I102" s="1">
        <v>1</v>
      </c>
      <c r="J102" s="1">
        <v>8</v>
      </c>
      <c r="K102" s="32">
        <v>1</v>
      </c>
      <c r="L102" s="32">
        <v>0</v>
      </c>
      <c r="M102" s="32">
        <v>2</v>
      </c>
      <c r="N102" s="32">
        <v>0</v>
      </c>
      <c r="O102" s="32">
        <v>0</v>
      </c>
      <c r="P102" s="32">
        <v>1</v>
      </c>
      <c r="Q102" s="32">
        <v>2</v>
      </c>
      <c r="R102" s="32" t="b">
        <v>1</v>
      </c>
    </row>
    <row r="103" spans="1:18">
      <c r="A103" s="9" t="s">
        <v>196</v>
      </c>
      <c r="B103" s="1">
        <v>21.304132676519899</v>
      </c>
      <c r="C103" s="1">
        <v>-621.85390101048199</v>
      </c>
      <c r="D103" s="1">
        <v>-1</v>
      </c>
      <c r="E103" s="1">
        <v>3</v>
      </c>
      <c r="F103" s="1">
        <v>2</v>
      </c>
      <c r="G103" s="1">
        <v>1</v>
      </c>
      <c r="H103" s="1">
        <v>-2</v>
      </c>
      <c r="I103" s="1">
        <v>0</v>
      </c>
      <c r="J103" s="1">
        <v>2</v>
      </c>
      <c r="K103" s="32">
        <v>1</v>
      </c>
      <c r="L103" s="32">
        <v>2</v>
      </c>
      <c r="M103" s="32">
        <v>2</v>
      </c>
      <c r="N103" s="32">
        <v>1</v>
      </c>
      <c r="O103" s="32">
        <v>0</v>
      </c>
      <c r="P103" s="32">
        <v>0</v>
      </c>
      <c r="Q103" s="32">
        <v>1</v>
      </c>
      <c r="R103" s="32" t="b">
        <v>1</v>
      </c>
    </row>
    <row r="104" spans="1:18">
      <c r="A104" s="4" t="s">
        <v>315</v>
      </c>
      <c r="B104" s="1">
        <v>366.16812950205298</v>
      </c>
      <c r="C104" s="1">
        <v>370.191716101135</v>
      </c>
      <c r="D104" s="1">
        <v>2</v>
      </c>
      <c r="E104" s="1">
        <v>-6</v>
      </c>
      <c r="F104" s="1">
        <v>0</v>
      </c>
      <c r="G104" s="1">
        <v>-2</v>
      </c>
      <c r="H104" s="1">
        <v>4</v>
      </c>
      <c r="I104" s="1">
        <v>3</v>
      </c>
      <c r="J104" s="1">
        <v>-4</v>
      </c>
      <c r="K104" s="32">
        <v>1</v>
      </c>
      <c r="L104" s="32">
        <v>0</v>
      </c>
      <c r="M104" s="32">
        <v>0</v>
      </c>
      <c r="N104" s="32">
        <v>0</v>
      </c>
      <c r="O104" s="32">
        <v>2</v>
      </c>
      <c r="P104" s="32">
        <v>2</v>
      </c>
      <c r="Q104" s="32">
        <v>1</v>
      </c>
      <c r="R104" s="32" t="b">
        <v>1</v>
      </c>
    </row>
    <row r="105" spans="1:18">
      <c r="A105" s="9" t="s">
        <v>247</v>
      </c>
      <c r="B105" s="1">
        <v>892.32341217542205</v>
      </c>
      <c r="C105" s="1">
        <v>-416.95220164917401</v>
      </c>
      <c r="D105" s="1">
        <v>1</v>
      </c>
      <c r="E105" s="1">
        <v>2</v>
      </c>
      <c r="F105" s="1">
        <v>3</v>
      </c>
      <c r="G105" s="1">
        <v>0</v>
      </c>
      <c r="H105" s="1">
        <v>0</v>
      </c>
      <c r="I105" s="1">
        <v>0</v>
      </c>
      <c r="J105" s="1">
        <v>-1</v>
      </c>
      <c r="K105" s="32">
        <v>1</v>
      </c>
      <c r="L105" s="32">
        <v>2</v>
      </c>
      <c r="M105" s="32">
        <v>2</v>
      </c>
      <c r="N105" s="32">
        <v>0</v>
      </c>
      <c r="O105" s="32">
        <v>0</v>
      </c>
      <c r="P105" s="32">
        <v>1</v>
      </c>
      <c r="Q105" s="32">
        <v>0</v>
      </c>
      <c r="R105" s="32" t="b">
        <v>1</v>
      </c>
    </row>
    <row r="106" spans="1:18">
      <c r="A106" s="9" t="s">
        <v>328</v>
      </c>
      <c r="B106" s="1">
        <v>572.27290639876298</v>
      </c>
      <c r="C106" s="1">
        <v>631.01456830380698</v>
      </c>
      <c r="D106" s="1">
        <v>1</v>
      </c>
      <c r="E106" s="1">
        <v>2</v>
      </c>
      <c r="F106" s="1">
        <v>-2</v>
      </c>
      <c r="G106" s="1">
        <v>-3</v>
      </c>
      <c r="H106" s="1">
        <v>0</v>
      </c>
      <c r="I106" s="1">
        <v>-1</v>
      </c>
      <c r="J106" s="1">
        <v>2</v>
      </c>
      <c r="K106" s="32">
        <v>1</v>
      </c>
      <c r="L106" s="32">
        <v>2</v>
      </c>
      <c r="M106" s="32">
        <v>0</v>
      </c>
      <c r="N106" s="32">
        <v>0</v>
      </c>
      <c r="O106" s="32">
        <v>0</v>
      </c>
      <c r="P106" s="32">
        <v>1</v>
      </c>
      <c r="Q106" s="32">
        <v>1</v>
      </c>
      <c r="R106" s="32" t="b">
        <v>1</v>
      </c>
    </row>
    <row r="107" spans="1:18">
      <c r="A107" s="9" t="s">
        <v>173</v>
      </c>
      <c r="B107" s="1">
        <v>762.99364909825499</v>
      </c>
      <c r="C107" s="1">
        <v>-252.369256635883</v>
      </c>
      <c r="D107" s="1">
        <v>1</v>
      </c>
      <c r="E107" s="1">
        <v>4</v>
      </c>
      <c r="F107" s="1">
        <v>2</v>
      </c>
      <c r="G107" s="1">
        <v>0</v>
      </c>
      <c r="H107" s="1">
        <v>-1</v>
      </c>
      <c r="I107" s="1">
        <v>-1</v>
      </c>
      <c r="J107" s="1">
        <v>2</v>
      </c>
      <c r="K107" s="32">
        <v>1</v>
      </c>
      <c r="L107" s="32">
        <v>2</v>
      </c>
      <c r="M107" s="32">
        <v>1</v>
      </c>
      <c r="N107" s="32">
        <v>0</v>
      </c>
      <c r="O107" s="32">
        <v>0</v>
      </c>
      <c r="P107" s="32">
        <v>0</v>
      </c>
      <c r="Q107" s="32">
        <v>1</v>
      </c>
      <c r="R107" s="32" t="b">
        <v>1</v>
      </c>
    </row>
    <row r="108" spans="1:18">
      <c r="A108" s="9" t="s">
        <v>212</v>
      </c>
      <c r="B108" s="1">
        <v>392.33194805959801</v>
      </c>
      <c r="C108" s="1">
        <v>515.518812983403</v>
      </c>
      <c r="D108" s="1">
        <v>1</v>
      </c>
      <c r="E108" s="1">
        <v>0</v>
      </c>
      <c r="F108" s="1">
        <v>0</v>
      </c>
      <c r="G108" s="1">
        <v>0</v>
      </c>
      <c r="H108" s="1">
        <v>-1</v>
      </c>
      <c r="I108" s="1">
        <v>1</v>
      </c>
      <c r="J108" s="1">
        <v>1</v>
      </c>
      <c r="K108" s="32">
        <v>1</v>
      </c>
      <c r="L108" s="32">
        <v>2</v>
      </c>
      <c r="M108" s="32">
        <v>0</v>
      </c>
      <c r="N108" s="32">
        <v>0</v>
      </c>
      <c r="O108" s="32">
        <v>0</v>
      </c>
      <c r="P108" s="32">
        <v>1</v>
      </c>
      <c r="Q108" s="32">
        <v>1</v>
      </c>
      <c r="R108" s="32" t="b">
        <v>1</v>
      </c>
    </row>
    <row r="109" spans="1:18">
      <c r="A109" s="7" t="s">
        <v>233</v>
      </c>
      <c r="B109" s="1">
        <v>885.84004253077705</v>
      </c>
      <c r="C109" s="1">
        <v>-256.67170354740699</v>
      </c>
      <c r="D109" s="1">
        <v>2</v>
      </c>
      <c r="E109" s="1">
        <v>11</v>
      </c>
      <c r="F109" s="1">
        <v>3</v>
      </c>
      <c r="G109" s="1">
        <v>-5</v>
      </c>
      <c r="H109" s="1">
        <v>-5</v>
      </c>
      <c r="I109" s="1">
        <v>3</v>
      </c>
      <c r="J109" s="1">
        <v>-4</v>
      </c>
      <c r="K109" s="32">
        <v>1</v>
      </c>
      <c r="L109" s="32">
        <v>4</v>
      </c>
      <c r="M109" s="32">
        <v>1</v>
      </c>
      <c r="N109" s="32">
        <v>0</v>
      </c>
      <c r="O109" s="32">
        <v>1</v>
      </c>
      <c r="P109" s="32">
        <v>2</v>
      </c>
      <c r="Q109" s="32">
        <v>0</v>
      </c>
      <c r="R109" s="32" t="b">
        <v>1</v>
      </c>
    </row>
    <row r="110" spans="1:18">
      <c r="A110" t="s">
        <v>127</v>
      </c>
      <c r="B110" s="1">
        <v>-869.97314711405397</v>
      </c>
      <c r="C110" s="1">
        <v>572.41062974749798</v>
      </c>
      <c r="D110" s="1">
        <v>1</v>
      </c>
      <c r="E110" s="1">
        <v>1</v>
      </c>
      <c r="F110" s="1">
        <v>-2</v>
      </c>
      <c r="G110" s="1">
        <v>0</v>
      </c>
      <c r="H110" s="1">
        <v>0</v>
      </c>
      <c r="I110" s="1">
        <v>3</v>
      </c>
      <c r="J110" s="1">
        <v>1</v>
      </c>
      <c r="K110" s="32">
        <v>1</v>
      </c>
      <c r="L110" s="32">
        <v>1</v>
      </c>
      <c r="M110" s="32">
        <v>0</v>
      </c>
      <c r="N110" s="32">
        <v>0</v>
      </c>
      <c r="O110" s="32">
        <v>0</v>
      </c>
      <c r="P110" s="32">
        <v>1</v>
      </c>
      <c r="Q110" s="32">
        <v>1</v>
      </c>
      <c r="R110" s="32" t="b">
        <v>1</v>
      </c>
    </row>
    <row r="111" spans="1:18">
      <c r="A111" s="7" t="s">
        <v>191</v>
      </c>
      <c r="B111" s="1">
        <v>325.914280741379</v>
      </c>
      <c r="C111" s="1">
        <v>283.44615888414501</v>
      </c>
      <c r="D111" s="1">
        <v>1</v>
      </c>
      <c r="E111" s="1">
        <v>-4</v>
      </c>
      <c r="F111" s="1">
        <v>-7</v>
      </c>
      <c r="G111" s="1">
        <v>6</v>
      </c>
      <c r="H111" s="1">
        <v>-1</v>
      </c>
      <c r="I111" s="1">
        <v>-1</v>
      </c>
      <c r="J111" s="1">
        <v>4</v>
      </c>
      <c r="K111" s="32">
        <v>1</v>
      </c>
      <c r="L111" s="32">
        <v>1</v>
      </c>
      <c r="M111" s="32">
        <v>0</v>
      </c>
      <c r="N111" s="32">
        <v>2</v>
      </c>
      <c r="O111" s="32">
        <v>0</v>
      </c>
      <c r="P111" s="32">
        <v>1</v>
      </c>
      <c r="Q111" s="32">
        <v>2</v>
      </c>
      <c r="R111" s="32" t="b">
        <v>1</v>
      </c>
    </row>
    <row r="112" spans="1:18">
      <c r="A112" s="9" t="s">
        <v>208</v>
      </c>
      <c r="B112" s="1">
        <v>828.68619723163397</v>
      </c>
      <c r="C112" s="1">
        <v>166.56223096316401</v>
      </c>
      <c r="D112" s="1">
        <v>2</v>
      </c>
      <c r="E112" s="1">
        <v>7</v>
      </c>
      <c r="F112" s="1">
        <v>-4</v>
      </c>
      <c r="G112" s="1">
        <v>3</v>
      </c>
      <c r="H112" s="1">
        <v>3</v>
      </c>
      <c r="I112" s="1">
        <v>3</v>
      </c>
      <c r="J112" s="1">
        <v>-3</v>
      </c>
      <c r="K112" s="32">
        <v>1</v>
      </c>
      <c r="L112" s="32">
        <v>4</v>
      </c>
      <c r="M112" s="32">
        <v>0</v>
      </c>
      <c r="N112" s="32">
        <v>1</v>
      </c>
      <c r="O112" s="32">
        <v>2</v>
      </c>
      <c r="P112" s="32">
        <v>2</v>
      </c>
      <c r="Q112" s="32">
        <v>1</v>
      </c>
      <c r="R112" s="32" t="b">
        <v>1</v>
      </c>
    </row>
    <row r="113" spans="1:18">
      <c r="A113" t="s">
        <v>95</v>
      </c>
      <c r="B113" s="1">
        <v>760.306170523074</v>
      </c>
      <c r="C113" s="1">
        <v>-15.6007986052088</v>
      </c>
      <c r="D113" s="1">
        <v>0</v>
      </c>
      <c r="E113" s="1">
        <v>5</v>
      </c>
      <c r="F113" s="1">
        <v>0</v>
      </c>
      <c r="G113" s="1">
        <v>0</v>
      </c>
      <c r="H113" s="1">
        <v>1</v>
      </c>
      <c r="I113" s="1">
        <v>0</v>
      </c>
      <c r="J113" s="1">
        <v>2</v>
      </c>
      <c r="K113" s="32">
        <v>1</v>
      </c>
      <c r="L113" s="32">
        <v>3</v>
      </c>
      <c r="M113" s="32">
        <v>0</v>
      </c>
      <c r="N113" s="32">
        <v>0</v>
      </c>
      <c r="O113" s="32">
        <v>1</v>
      </c>
      <c r="P113" s="32">
        <v>1</v>
      </c>
      <c r="Q113" s="32">
        <v>1</v>
      </c>
      <c r="R113" s="32" t="b">
        <v>1</v>
      </c>
    </row>
    <row r="114" spans="1:18">
      <c r="A114" t="s">
        <v>97</v>
      </c>
      <c r="B114" s="1">
        <v>180.47264423444599</v>
      </c>
      <c r="C114" s="1">
        <v>-218.84912618710899</v>
      </c>
      <c r="D114" s="1">
        <v>0</v>
      </c>
      <c r="E114" s="1">
        <v>3</v>
      </c>
      <c r="F114" s="1">
        <v>1</v>
      </c>
      <c r="G114" s="1">
        <v>-1</v>
      </c>
      <c r="H114" s="1">
        <v>-2</v>
      </c>
      <c r="I114" s="1">
        <v>1</v>
      </c>
      <c r="J114" s="1">
        <v>3</v>
      </c>
      <c r="K114" s="32">
        <v>1</v>
      </c>
      <c r="L114" s="32">
        <v>2</v>
      </c>
      <c r="M114" s="32">
        <v>1</v>
      </c>
      <c r="N114" s="32">
        <v>0</v>
      </c>
      <c r="O114" s="32">
        <v>0</v>
      </c>
      <c r="P114" s="32">
        <v>1</v>
      </c>
      <c r="Q114" s="32">
        <v>1</v>
      </c>
      <c r="R114" s="32" t="b">
        <v>1</v>
      </c>
    </row>
    <row r="115" spans="1:18">
      <c r="A115" s="9" t="s">
        <v>249</v>
      </c>
      <c r="B115" s="1">
        <v>741.91883038386095</v>
      </c>
      <c r="C115" s="1">
        <v>-844.01707611865004</v>
      </c>
      <c r="D115" s="1">
        <v>-4</v>
      </c>
      <c r="E115" s="1">
        <v>1</v>
      </c>
      <c r="F115" s="1">
        <v>7</v>
      </c>
      <c r="G115" s="1">
        <v>-4</v>
      </c>
      <c r="H115" s="1">
        <v>2</v>
      </c>
      <c r="I115" s="1">
        <v>-1</v>
      </c>
      <c r="J115" s="1">
        <v>0</v>
      </c>
      <c r="K115" s="32">
        <v>1</v>
      </c>
      <c r="L115" s="32">
        <v>1</v>
      </c>
      <c r="M115" s="32">
        <v>2</v>
      </c>
      <c r="N115" s="32">
        <v>0</v>
      </c>
      <c r="O115" s="32">
        <v>1</v>
      </c>
      <c r="P115" s="32">
        <v>1</v>
      </c>
      <c r="Q115" s="32">
        <v>0</v>
      </c>
      <c r="R115" s="32" t="b">
        <v>1</v>
      </c>
    </row>
    <row r="116" spans="1:18">
      <c r="A116" s="3" t="s">
        <v>255</v>
      </c>
      <c r="B116" s="1">
        <v>573.15739632784403</v>
      </c>
      <c r="C116" s="1">
        <v>-939.03687559345201</v>
      </c>
      <c r="D116" s="1">
        <v>-10</v>
      </c>
      <c r="E116" s="1">
        <v>31</v>
      </c>
      <c r="F116" s="1">
        <v>10</v>
      </c>
      <c r="G116" s="1">
        <v>-26</v>
      </c>
      <c r="H116" s="1">
        <v>-5</v>
      </c>
      <c r="I116" s="1">
        <v>2</v>
      </c>
      <c r="J116" s="1">
        <v>0</v>
      </c>
      <c r="K116" s="32">
        <v>1</v>
      </c>
      <c r="L116" s="32">
        <v>14</v>
      </c>
      <c r="M116" s="32">
        <v>5</v>
      </c>
      <c r="N116" s="32">
        <v>1</v>
      </c>
      <c r="O116" s="32">
        <v>1</v>
      </c>
      <c r="P116" s="32">
        <v>3</v>
      </c>
      <c r="Q116" s="32">
        <v>1</v>
      </c>
      <c r="R116" s="32" t="b">
        <v>1</v>
      </c>
    </row>
    <row r="117" spans="1:18">
      <c r="A117" t="s">
        <v>100</v>
      </c>
      <c r="B117" s="1">
        <v>581.98075435321698</v>
      </c>
      <c r="C117" s="1">
        <v>472.25577382234798</v>
      </c>
      <c r="D117" s="1">
        <v>5</v>
      </c>
      <c r="E117" s="1">
        <v>2</v>
      </c>
      <c r="F117" s="1">
        <v>-4</v>
      </c>
      <c r="G117" s="1">
        <v>6</v>
      </c>
      <c r="H117" s="1">
        <v>-6</v>
      </c>
      <c r="I117" s="1">
        <v>1</v>
      </c>
      <c r="J117" s="1">
        <v>-1</v>
      </c>
      <c r="K117" s="32">
        <v>1</v>
      </c>
      <c r="L117" s="32">
        <v>2</v>
      </c>
      <c r="M117" s="32">
        <v>0</v>
      </c>
      <c r="N117" s="32">
        <v>2</v>
      </c>
      <c r="O117" s="32">
        <v>0</v>
      </c>
      <c r="P117" s="32">
        <v>1</v>
      </c>
      <c r="Q117" s="32">
        <v>1</v>
      </c>
      <c r="R117" s="32" t="b">
        <v>1</v>
      </c>
    </row>
    <row r="118" spans="1:18">
      <c r="A118" t="s">
        <v>47</v>
      </c>
      <c r="B118" s="1">
        <v>18.576840208358998</v>
      </c>
      <c r="C118" s="1">
        <v>346.89670307404401</v>
      </c>
      <c r="D118" s="1">
        <v>-1</v>
      </c>
      <c r="E118" s="1">
        <v>1</v>
      </c>
      <c r="F118" s="1">
        <v>0</v>
      </c>
      <c r="G118" s="1">
        <v>0</v>
      </c>
      <c r="H118" s="1">
        <v>-3</v>
      </c>
      <c r="I118" s="1">
        <v>-3</v>
      </c>
      <c r="J118" s="1">
        <v>3</v>
      </c>
      <c r="K118" s="32">
        <v>1</v>
      </c>
      <c r="L118" s="32">
        <v>1</v>
      </c>
      <c r="M118" s="32">
        <v>0</v>
      </c>
      <c r="N118" s="32">
        <v>0</v>
      </c>
      <c r="O118" s="32">
        <v>0</v>
      </c>
      <c r="P118" s="32">
        <v>0</v>
      </c>
      <c r="Q118" s="32">
        <v>2</v>
      </c>
      <c r="R118" s="32" t="b">
        <v>1</v>
      </c>
    </row>
    <row r="119" spans="1:18">
      <c r="A119" s="9" t="s">
        <v>332</v>
      </c>
      <c r="B119" s="1">
        <v>885.72704529923703</v>
      </c>
      <c r="C119" s="1">
        <v>555.590759407615</v>
      </c>
      <c r="D119" s="1">
        <v>2</v>
      </c>
      <c r="E119" s="1">
        <v>3</v>
      </c>
      <c r="F119" s="1">
        <v>4</v>
      </c>
      <c r="G119" s="1">
        <v>-1</v>
      </c>
      <c r="H119" s="1">
        <v>0</v>
      </c>
      <c r="I119" s="1">
        <v>-5</v>
      </c>
      <c r="J119" s="1">
        <v>-3</v>
      </c>
      <c r="K119" s="32">
        <v>1</v>
      </c>
      <c r="L119" s="32">
        <v>2</v>
      </c>
      <c r="M119" s="32">
        <v>1</v>
      </c>
      <c r="N119" s="32">
        <v>0</v>
      </c>
      <c r="O119" s="32">
        <v>0</v>
      </c>
      <c r="P119" s="32">
        <v>1</v>
      </c>
      <c r="Q119" s="32">
        <v>1</v>
      </c>
      <c r="R119" s="32" t="b">
        <v>1</v>
      </c>
    </row>
    <row r="120" spans="1:18">
      <c r="A120" s="7" t="s">
        <v>182</v>
      </c>
      <c r="B120" s="1">
        <v>-934.26495605193702</v>
      </c>
      <c r="C120" s="1">
        <v>-272.16865247535299</v>
      </c>
      <c r="D120" s="1">
        <v>3</v>
      </c>
      <c r="E120" s="1">
        <v>-2</v>
      </c>
      <c r="F120" s="1">
        <v>-7</v>
      </c>
      <c r="G120" s="1">
        <v>-4</v>
      </c>
      <c r="H120" s="1">
        <v>-7</v>
      </c>
      <c r="I120" s="1">
        <v>-1</v>
      </c>
      <c r="J120" s="1">
        <v>9</v>
      </c>
      <c r="K120" s="32">
        <v>1</v>
      </c>
      <c r="L120" s="32">
        <v>1</v>
      </c>
      <c r="M120" s="32">
        <v>0</v>
      </c>
      <c r="N120" s="32">
        <v>0</v>
      </c>
      <c r="O120" s="32">
        <v>0</v>
      </c>
      <c r="P120" s="32">
        <v>0</v>
      </c>
      <c r="Q120" s="32">
        <v>2</v>
      </c>
      <c r="R120" s="32" t="b">
        <v>1</v>
      </c>
    </row>
    <row r="121" spans="1:18">
      <c r="A121" t="s">
        <v>103</v>
      </c>
      <c r="B121" s="1">
        <v>-522.56243927373998</v>
      </c>
      <c r="C121" s="1">
        <v>898.80092690850404</v>
      </c>
      <c r="D121" s="1">
        <v>2</v>
      </c>
      <c r="E121" s="1">
        <v>-1</v>
      </c>
      <c r="F121" s="1">
        <v>-3</v>
      </c>
      <c r="G121" s="1">
        <v>2</v>
      </c>
      <c r="H121" s="1">
        <v>-1</v>
      </c>
      <c r="I121" s="1">
        <v>1</v>
      </c>
      <c r="J121" s="1">
        <v>3</v>
      </c>
      <c r="K121" s="32">
        <v>1</v>
      </c>
      <c r="L121" s="32">
        <v>2</v>
      </c>
      <c r="M121" s="32">
        <v>0</v>
      </c>
      <c r="N121" s="32">
        <v>2</v>
      </c>
      <c r="O121" s="32">
        <v>0</v>
      </c>
      <c r="P121" s="32">
        <v>1</v>
      </c>
      <c r="Q121" s="32">
        <v>1</v>
      </c>
      <c r="R121" s="32" t="b">
        <v>1</v>
      </c>
    </row>
    <row r="122" spans="1:18">
      <c r="A122" s="9" t="s">
        <v>317</v>
      </c>
      <c r="B122" s="1">
        <v>583.65651445706499</v>
      </c>
      <c r="C122" s="1">
        <v>703.99369913652504</v>
      </c>
      <c r="D122" s="1">
        <v>2</v>
      </c>
      <c r="E122" s="1">
        <v>-8</v>
      </c>
      <c r="F122" s="1">
        <v>9</v>
      </c>
      <c r="G122" s="1">
        <v>0</v>
      </c>
      <c r="H122" s="1">
        <v>0</v>
      </c>
      <c r="I122" s="1">
        <v>-1</v>
      </c>
      <c r="J122" s="1">
        <v>11</v>
      </c>
      <c r="K122" s="32">
        <v>1</v>
      </c>
      <c r="L122" s="32">
        <v>0</v>
      </c>
      <c r="M122" s="32">
        <v>3</v>
      </c>
      <c r="N122" s="32">
        <v>0</v>
      </c>
      <c r="O122" s="32">
        <v>0</v>
      </c>
      <c r="P122" s="32">
        <v>1</v>
      </c>
      <c r="Q122" s="32">
        <v>3</v>
      </c>
      <c r="R122" s="32" t="b">
        <v>1</v>
      </c>
    </row>
    <row r="123" spans="1:18">
      <c r="A123" t="s">
        <v>15</v>
      </c>
      <c r="B123" s="1">
        <v>606.98328023785098</v>
      </c>
      <c r="C123" s="1">
        <v>-990.05949639346397</v>
      </c>
      <c r="D123" s="1">
        <v>0</v>
      </c>
      <c r="E123" s="1">
        <v>8</v>
      </c>
      <c r="F123" s="1">
        <v>4</v>
      </c>
      <c r="G123" s="1">
        <v>-5</v>
      </c>
      <c r="H123" s="1">
        <v>-1</v>
      </c>
      <c r="I123" s="1">
        <v>1</v>
      </c>
      <c r="J123" s="1">
        <v>0</v>
      </c>
      <c r="K123" s="32">
        <v>1</v>
      </c>
      <c r="L123" s="32">
        <v>3</v>
      </c>
      <c r="M123" s="32">
        <v>1</v>
      </c>
      <c r="N123" s="32">
        <v>0</v>
      </c>
      <c r="O123" s="32">
        <v>0</v>
      </c>
      <c r="P123" s="32">
        <v>1</v>
      </c>
      <c r="Q123" s="32">
        <v>0</v>
      </c>
      <c r="R123" s="32" t="b">
        <v>1</v>
      </c>
    </row>
    <row r="124" spans="1:18">
      <c r="A124" t="s">
        <v>156</v>
      </c>
      <c r="B124" s="1">
        <v>93.650000000000105</v>
      </c>
      <c r="C124" s="1">
        <v>-507.95000000000101</v>
      </c>
      <c r="D124" s="1">
        <v>-8</v>
      </c>
      <c r="E124" s="1">
        <v>0</v>
      </c>
      <c r="F124" s="1">
        <v>2</v>
      </c>
      <c r="G124" s="1">
        <v>7</v>
      </c>
      <c r="H124" s="1">
        <v>-4</v>
      </c>
      <c r="I124" s="1">
        <v>3</v>
      </c>
      <c r="J124" s="1">
        <v>8</v>
      </c>
      <c r="K124" s="32">
        <v>0</v>
      </c>
      <c r="L124" s="32">
        <v>3</v>
      </c>
      <c r="M124" s="32">
        <v>2</v>
      </c>
      <c r="N124" s="32">
        <v>3</v>
      </c>
      <c r="O124" s="32">
        <v>0</v>
      </c>
      <c r="P124" s="32">
        <v>2</v>
      </c>
      <c r="Q124" s="32">
        <v>4</v>
      </c>
      <c r="R124" s="32" t="b">
        <v>1</v>
      </c>
    </row>
    <row r="125" spans="1:18">
      <c r="A125" t="s">
        <v>124</v>
      </c>
      <c r="B125" s="1">
        <v>-481.70676671509199</v>
      </c>
      <c r="C125" s="1">
        <v>-589.52451047673503</v>
      </c>
      <c r="D125" s="1">
        <v>-1</v>
      </c>
      <c r="E125" s="1">
        <v>4</v>
      </c>
      <c r="F125" s="1">
        <v>-3</v>
      </c>
      <c r="G125" s="1">
        <v>0</v>
      </c>
      <c r="H125" s="1">
        <v>-1</v>
      </c>
      <c r="I125" s="1">
        <v>1</v>
      </c>
      <c r="J125" s="1">
        <v>-3</v>
      </c>
      <c r="K125" s="32">
        <v>0</v>
      </c>
      <c r="L125" s="32">
        <v>1</v>
      </c>
      <c r="M125" s="32">
        <v>0</v>
      </c>
      <c r="N125" s="32">
        <v>0</v>
      </c>
      <c r="O125" s="32">
        <v>0</v>
      </c>
      <c r="P125" s="32">
        <v>1</v>
      </c>
      <c r="Q125" s="32">
        <v>0</v>
      </c>
      <c r="R125" s="32" t="b">
        <v>1</v>
      </c>
    </row>
    <row r="126" spans="1:18">
      <c r="A126" t="s">
        <v>338</v>
      </c>
      <c r="B126" s="1">
        <v>-995.56778527020106</v>
      </c>
      <c r="C126" s="1">
        <v>-501.94256272364203</v>
      </c>
      <c r="D126" s="1">
        <v>0</v>
      </c>
      <c r="E126" s="1">
        <v>2</v>
      </c>
      <c r="F126" s="1">
        <v>1</v>
      </c>
      <c r="G126" s="1">
        <v>-2</v>
      </c>
      <c r="H126" s="1">
        <v>0</v>
      </c>
      <c r="I126" s="1">
        <v>-1</v>
      </c>
      <c r="J126" s="1">
        <v>0</v>
      </c>
      <c r="K126" s="32">
        <v>0</v>
      </c>
      <c r="L126" s="32">
        <v>2</v>
      </c>
      <c r="M126" s="32">
        <v>1</v>
      </c>
      <c r="N126" s="32">
        <v>0</v>
      </c>
      <c r="O126" s="32">
        <v>0</v>
      </c>
      <c r="P126" s="32">
        <v>0</v>
      </c>
      <c r="Q126" s="32">
        <v>1</v>
      </c>
      <c r="R126" s="32" t="b">
        <v>1</v>
      </c>
    </row>
    <row r="127" spans="1:18">
      <c r="A127" t="s">
        <v>20</v>
      </c>
      <c r="B127" s="1">
        <v>-371.921713898728</v>
      </c>
      <c r="C127" s="1">
        <v>-512.64231968300498</v>
      </c>
      <c r="D127" s="1">
        <v>-1</v>
      </c>
      <c r="E127" s="1">
        <v>6</v>
      </c>
      <c r="F127" s="1">
        <v>2</v>
      </c>
      <c r="G127" s="1">
        <v>-4</v>
      </c>
      <c r="H127" s="1">
        <v>-1</v>
      </c>
      <c r="I127" s="1">
        <v>-2</v>
      </c>
      <c r="J127" s="1">
        <v>2</v>
      </c>
      <c r="K127" s="32">
        <v>0</v>
      </c>
      <c r="L127" s="32">
        <v>3</v>
      </c>
      <c r="M127" s="32">
        <v>1</v>
      </c>
      <c r="N127" s="32">
        <v>0</v>
      </c>
      <c r="O127" s="32">
        <v>0</v>
      </c>
      <c r="P127" s="32">
        <v>0</v>
      </c>
      <c r="Q127" s="32">
        <v>2</v>
      </c>
      <c r="R127" s="32" t="b">
        <v>1</v>
      </c>
    </row>
    <row r="128" spans="1:18">
      <c r="A128" t="s">
        <v>131</v>
      </c>
      <c r="B128" s="1">
        <v>146.02329798769699</v>
      </c>
      <c r="C128" s="1">
        <v>180.01978774029999</v>
      </c>
      <c r="D128" s="1">
        <v>0</v>
      </c>
      <c r="E128" s="1">
        <v>0</v>
      </c>
      <c r="F128" s="1">
        <v>0</v>
      </c>
      <c r="G128" s="1">
        <v>0</v>
      </c>
      <c r="H128" s="1">
        <v>0</v>
      </c>
      <c r="I128" s="1">
        <v>0</v>
      </c>
      <c r="J128" s="1">
        <v>0</v>
      </c>
      <c r="K128" s="32">
        <v>0</v>
      </c>
      <c r="L128" s="32">
        <v>0</v>
      </c>
      <c r="M128" s="32">
        <v>0</v>
      </c>
      <c r="N128" s="32">
        <v>0</v>
      </c>
      <c r="O128" s="32">
        <v>0</v>
      </c>
      <c r="P128" s="32">
        <v>0</v>
      </c>
      <c r="Q128" s="32">
        <v>0</v>
      </c>
      <c r="R128" s="32" t="b">
        <v>0</v>
      </c>
    </row>
    <row r="129" spans="1:18">
      <c r="A129" t="s">
        <v>58</v>
      </c>
      <c r="B129" s="1">
        <v>-902.93000000000097</v>
      </c>
      <c r="C129" s="1">
        <v>-111.5</v>
      </c>
      <c r="D129" s="1">
        <v>0</v>
      </c>
      <c r="E129" s="1">
        <v>2</v>
      </c>
      <c r="F129" s="1">
        <v>1</v>
      </c>
      <c r="G129" s="1">
        <v>-1</v>
      </c>
      <c r="H129" s="1">
        <v>0</v>
      </c>
      <c r="I129" s="1">
        <v>0</v>
      </c>
      <c r="J129" s="1">
        <v>0</v>
      </c>
      <c r="K129" s="32">
        <v>0</v>
      </c>
      <c r="L129" s="32">
        <v>2</v>
      </c>
      <c r="M129" s="32">
        <v>1</v>
      </c>
      <c r="N129" s="32">
        <v>0</v>
      </c>
      <c r="O129" s="32">
        <v>0</v>
      </c>
      <c r="P129" s="32">
        <v>0</v>
      </c>
      <c r="Q129" s="32">
        <v>1</v>
      </c>
      <c r="R129" s="32" t="b">
        <v>1</v>
      </c>
    </row>
    <row r="130" spans="1:18">
      <c r="A130" t="s">
        <v>179</v>
      </c>
      <c r="B130" s="1">
        <v>-949.88722087902295</v>
      </c>
      <c r="C130" s="1">
        <v>255.978849438997</v>
      </c>
      <c r="D130" s="1">
        <v>0</v>
      </c>
      <c r="E130" s="1">
        <v>3</v>
      </c>
      <c r="F130" s="1">
        <v>0</v>
      </c>
      <c r="G130" s="1">
        <v>0</v>
      </c>
      <c r="H130" s="1">
        <v>0</v>
      </c>
      <c r="I130" s="1">
        <v>0</v>
      </c>
      <c r="J130" s="1">
        <v>0</v>
      </c>
      <c r="K130" s="32">
        <v>0</v>
      </c>
      <c r="L130" s="32">
        <v>2</v>
      </c>
      <c r="M130" s="32">
        <v>0</v>
      </c>
      <c r="N130" s="32">
        <v>1</v>
      </c>
      <c r="O130" s="32">
        <v>0</v>
      </c>
      <c r="P130" s="32">
        <v>1</v>
      </c>
      <c r="Q130" s="32">
        <v>0</v>
      </c>
      <c r="R130" s="32" t="b">
        <v>1</v>
      </c>
    </row>
    <row r="131" spans="1:18">
      <c r="A131" t="s">
        <v>21</v>
      </c>
      <c r="B131" s="1">
        <v>-890.77411156364496</v>
      </c>
      <c r="C131" s="1">
        <v>586.29904856389101</v>
      </c>
      <c r="D131" s="1">
        <v>-3</v>
      </c>
      <c r="E131" s="1">
        <v>-7</v>
      </c>
      <c r="F131" s="1">
        <v>5</v>
      </c>
      <c r="G131" s="1">
        <v>-6</v>
      </c>
      <c r="H131" s="1">
        <v>7</v>
      </c>
      <c r="I131" s="1">
        <v>3</v>
      </c>
      <c r="J131" s="1">
        <v>0</v>
      </c>
      <c r="K131" s="32">
        <v>0</v>
      </c>
      <c r="L131" s="32">
        <v>0</v>
      </c>
      <c r="M131" s="32">
        <v>2</v>
      </c>
      <c r="N131" s="32">
        <v>0</v>
      </c>
      <c r="O131" s="32">
        <v>3</v>
      </c>
      <c r="P131" s="32">
        <v>2</v>
      </c>
      <c r="Q131" s="32">
        <v>0</v>
      </c>
      <c r="R131" s="32" t="b">
        <v>1</v>
      </c>
    </row>
    <row r="132" spans="1:18">
      <c r="A132" s="3" t="s">
        <v>185</v>
      </c>
      <c r="B132" s="1">
        <v>649.485526499868</v>
      </c>
      <c r="C132" s="1">
        <v>-206.70818749969499</v>
      </c>
      <c r="D132" s="1">
        <v>-1</v>
      </c>
      <c r="E132" s="1">
        <v>5</v>
      </c>
      <c r="F132" s="1">
        <v>-3</v>
      </c>
      <c r="G132" s="1">
        <v>0</v>
      </c>
      <c r="H132" s="1">
        <v>-1</v>
      </c>
      <c r="I132" s="1">
        <v>-3</v>
      </c>
      <c r="J132" s="1">
        <v>4</v>
      </c>
      <c r="K132" s="32">
        <v>0</v>
      </c>
      <c r="L132" s="32">
        <v>3</v>
      </c>
      <c r="M132" s="32">
        <v>0</v>
      </c>
      <c r="N132" s="32">
        <v>0</v>
      </c>
      <c r="O132" s="32">
        <v>0</v>
      </c>
      <c r="P132" s="32">
        <v>0</v>
      </c>
      <c r="Q132" s="32">
        <v>3</v>
      </c>
      <c r="R132" s="32" t="b">
        <v>1</v>
      </c>
    </row>
    <row r="133" spans="1:18">
      <c r="A133" s="3" t="s">
        <v>228</v>
      </c>
      <c r="B133" s="1">
        <v>-949.672744231921</v>
      </c>
      <c r="C133" s="1">
        <v>-780.62554344392197</v>
      </c>
      <c r="D133" s="1">
        <v>-2</v>
      </c>
      <c r="E133" s="1">
        <v>5</v>
      </c>
      <c r="F133" s="1">
        <v>3</v>
      </c>
      <c r="G133" s="1">
        <v>-1</v>
      </c>
      <c r="H133" s="1">
        <v>-2</v>
      </c>
      <c r="I133" s="1">
        <v>2</v>
      </c>
      <c r="J133" s="1">
        <v>-3</v>
      </c>
      <c r="K133" s="32">
        <v>0</v>
      </c>
      <c r="L133" s="32">
        <v>3</v>
      </c>
      <c r="M133" s="32">
        <v>2</v>
      </c>
      <c r="N133" s="32">
        <v>1</v>
      </c>
      <c r="O133" s="32">
        <v>0</v>
      </c>
      <c r="P133" s="32">
        <v>1</v>
      </c>
      <c r="Q133" s="32">
        <v>0</v>
      </c>
      <c r="R133" s="32" t="b">
        <v>1</v>
      </c>
    </row>
    <row r="134" spans="1:18">
      <c r="A134" s="3" t="s">
        <v>245</v>
      </c>
      <c r="B134" s="1">
        <v>656.95942186585603</v>
      </c>
      <c r="C134" s="1">
        <v>150.11460030252101</v>
      </c>
      <c r="D134" s="1">
        <v>-2</v>
      </c>
      <c r="E134" s="1">
        <v>0</v>
      </c>
      <c r="F134" s="1">
        <v>2</v>
      </c>
      <c r="G134" s="1">
        <v>2</v>
      </c>
      <c r="H134" s="1">
        <v>0</v>
      </c>
      <c r="I134" s="1">
        <v>4</v>
      </c>
      <c r="J134" s="1">
        <v>-1</v>
      </c>
      <c r="K134" s="32">
        <v>0</v>
      </c>
      <c r="L134" s="32">
        <v>1</v>
      </c>
      <c r="M134" s="32">
        <v>1</v>
      </c>
      <c r="N134" s="32">
        <v>1</v>
      </c>
      <c r="O134" s="32">
        <v>0</v>
      </c>
      <c r="P134" s="32">
        <v>3</v>
      </c>
      <c r="Q134" s="32">
        <v>0</v>
      </c>
      <c r="R134" s="32" t="b">
        <v>1</v>
      </c>
    </row>
    <row r="135" spans="1:18">
      <c r="A135" s="3" t="s">
        <v>197</v>
      </c>
      <c r="B135" s="1">
        <v>-226.769388689539</v>
      </c>
      <c r="C135" s="1">
        <v>-413.32975552293698</v>
      </c>
      <c r="D135" s="1">
        <v>-5</v>
      </c>
      <c r="E135" s="1">
        <v>6</v>
      </c>
      <c r="F135" s="1">
        <v>4</v>
      </c>
      <c r="G135" s="1">
        <v>-1</v>
      </c>
      <c r="H135" s="1">
        <v>-5</v>
      </c>
      <c r="I135" s="1">
        <v>2</v>
      </c>
      <c r="J135" s="1">
        <v>1</v>
      </c>
      <c r="K135" s="32">
        <v>0</v>
      </c>
      <c r="L135" s="32">
        <v>4</v>
      </c>
      <c r="M135" s="32">
        <v>3</v>
      </c>
      <c r="N135" s="32">
        <v>0</v>
      </c>
      <c r="O135" s="32">
        <v>0</v>
      </c>
      <c r="P135" s="32">
        <v>1</v>
      </c>
      <c r="Q135" s="32">
        <v>1</v>
      </c>
      <c r="R135" s="32" t="b">
        <v>1</v>
      </c>
    </row>
    <row r="136" spans="1:18">
      <c r="A136" t="s">
        <v>345</v>
      </c>
      <c r="B136" s="1">
        <v>582.45575731366296</v>
      </c>
      <c r="C136" s="1">
        <v>-960.10672654476696</v>
      </c>
      <c r="D136" s="1">
        <v>0</v>
      </c>
      <c r="E136" s="1">
        <v>0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  <c r="K136" s="32">
        <v>0</v>
      </c>
      <c r="L136" s="32">
        <v>0</v>
      </c>
      <c r="M136" s="32">
        <v>0</v>
      </c>
      <c r="N136" s="32">
        <v>0</v>
      </c>
      <c r="O136" s="32">
        <v>0</v>
      </c>
      <c r="P136" s="32">
        <v>0</v>
      </c>
      <c r="Q136" s="32">
        <v>0</v>
      </c>
      <c r="R136" s="32" t="b">
        <v>0</v>
      </c>
    </row>
    <row r="137" spans="1:18">
      <c r="A137" t="s">
        <v>8</v>
      </c>
      <c r="B137" s="1">
        <v>-596.19659999998498</v>
      </c>
      <c r="C137" s="1">
        <v>-961.46360000000095</v>
      </c>
      <c r="D137" s="1">
        <v>0</v>
      </c>
      <c r="E137" s="1">
        <v>0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32">
        <v>0</v>
      </c>
      <c r="L137" s="32">
        <v>0</v>
      </c>
      <c r="M137" s="32">
        <v>0</v>
      </c>
      <c r="N137" s="32">
        <v>0</v>
      </c>
      <c r="O137" s="32">
        <v>0</v>
      </c>
      <c r="P137" s="32">
        <v>0</v>
      </c>
      <c r="Q137" s="32">
        <v>0</v>
      </c>
      <c r="R137" s="32" t="b">
        <v>0</v>
      </c>
    </row>
    <row r="138" spans="1:18">
      <c r="A138" s="4" t="s">
        <v>238</v>
      </c>
      <c r="B138" s="1">
        <v>940.17071942258099</v>
      </c>
      <c r="C138" s="1">
        <v>-135.86617453675501</v>
      </c>
      <c r="D138" s="1">
        <v>0</v>
      </c>
      <c r="E138" s="1">
        <v>2</v>
      </c>
      <c r="F138" s="1">
        <v>-2</v>
      </c>
      <c r="G138" s="1">
        <v>0</v>
      </c>
      <c r="H138" s="1">
        <v>0</v>
      </c>
      <c r="I138" s="1">
        <v>-1</v>
      </c>
      <c r="J138" s="1">
        <v>0</v>
      </c>
      <c r="K138" s="32">
        <v>0</v>
      </c>
      <c r="L138" s="32">
        <v>1</v>
      </c>
      <c r="M138" s="32">
        <v>0</v>
      </c>
      <c r="N138" s="32">
        <v>0</v>
      </c>
      <c r="O138" s="32">
        <v>0</v>
      </c>
      <c r="P138" s="32">
        <v>1</v>
      </c>
      <c r="Q138" s="32">
        <v>0</v>
      </c>
      <c r="R138" s="32" t="b">
        <v>1</v>
      </c>
    </row>
    <row r="139" spans="1:18">
      <c r="A139" t="s">
        <v>122</v>
      </c>
      <c r="B139" s="1">
        <v>-218.945733603268</v>
      </c>
      <c r="C139" s="1">
        <v>-418.97460830251299</v>
      </c>
      <c r="D139" s="1">
        <v>0</v>
      </c>
      <c r="E139" s="1">
        <v>5</v>
      </c>
      <c r="F139" s="1">
        <v>-3</v>
      </c>
      <c r="G139" s="1">
        <v>-1</v>
      </c>
      <c r="H139" s="1">
        <v>2</v>
      </c>
      <c r="I139" s="1">
        <v>-1</v>
      </c>
      <c r="J139" s="1">
        <v>-2</v>
      </c>
      <c r="K139" s="32">
        <v>0</v>
      </c>
      <c r="L139" s="32">
        <v>3</v>
      </c>
      <c r="M139" s="32">
        <v>0</v>
      </c>
      <c r="N139" s="32">
        <v>0</v>
      </c>
      <c r="O139" s="32">
        <v>2</v>
      </c>
      <c r="P139" s="32">
        <v>0</v>
      </c>
      <c r="Q139" s="32">
        <v>1</v>
      </c>
      <c r="R139" s="32" t="b">
        <v>1</v>
      </c>
    </row>
    <row r="140" spans="1:18">
      <c r="A140" s="4" t="s">
        <v>161</v>
      </c>
      <c r="B140" s="1">
        <v>500.32061388433402</v>
      </c>
      <c r="C140" s="1">
        <v>-17.2486869534678</v>
      </c>
      <c r="D140" s="1">
        <v>-2</v>
      </c>
      <c r="E140" s="1">
        <v>7</v>
      </c>
      <c r="F140" s="1">
        <v>-4</v>
      </c>
      <c r="G140" s="1">
        <v>-3</v>
      </c>
      <c r="H140" s="1">
        <v>-4</v>
      </c>
      <c r="I140" s="1">
        <v>1</v>
      </c>
      <c r="J140" s="1">
        <v>10</v>
      </c>
      <c r="K140" s="32">
        <v>0</v>
      </c>
      <c r="L140" s="32">
        <v>3</v>
      </c>
      <c r="M140" s="32">
        <v>0</v>
      </c>
      <c r="N140" s="32">
        <v>0</v>
      </c>
      <c r="O140" s="32">
        <v>0</v>
      </c>
      <c r="P140" s="32">
        <v>1</v>
      </c>
      <c r="Q140" s="32">
        <v>3</v>
      </c>
      <c r="R140" s="32" t="b">
        <v>1</v>
      </c>
    </row>
    <row r="141" spans="1:18">
      <c r="A141" s="3" t="s">
        <v>292</v>
      </c>
      <c r="B141" s="1">
        <v>-140.929595713276</v>
      </c>
      <c r="C141" s="1">
        <v>-25.033232856197898</v>
      </c>
      <c r="D141" s="1">
        <v>0</v>
      </c>
      <c r="E141" s="1">
        <v>3</v>
      </c>
      <c r="F141" s="1">
        <v>0</v>
      </c>
      <c r="G141" s="1">
        <v>-1</v>
      </c>
      <c r="H141" s="1">
        <v>1</v>
      </c>
      <c r="I141" s="1">
        <v>-1</v>
      </c>
      <c r="J141" s="1">
        <v>-1</v>
      </c>
      <c r="K141" s="32">
        <v>0</v>
      </c>
      <c r="L141" s="32">
        <v>2</v>
      </c>
      <c r="M141" s="32">
        <v>0</v>
      </c>
      <c r="N141" s="32">
        <v>0</v>
      </c>
      <c r="O141" s="32">
        <v>1</v>
      </c>
      <c r="P141" s="32">
        <v>1</v>
      </c>
      <c r="Q141" s="32">
        <v>0</v>
      </c>
      <c r="R141" s="32" t="b">
        <v>1</v>
      </c>
    </row>
    <row r="142" spans="1:18">
      <c r="A142" t="s">
        <v>46</v>
      </c>
      <c r="B142" s="1">
        <v>382.57646973222899</v>
      </c>
      <c r="C142" s="1">
        <v>-981.61327942577702</v>
      </c>
      <c r="D142" s="1">
        <v>-10</v>
      </c>
      <c r="E142" s="1">
        <v>9</v>
      </c>
      <c r="F142" s="1">
        <v>10</v>
      </c>
      <c r="G142" s="1">
        <v>-2</v>
      </c>
      <c r="H142" s="1">
        <v>-9</v>
      </c>
      <c r="I142" s="1">
        <v>0</v>
      </c>
      <c r="J142" s="1">
        <v>1</v>
      </c>
      <c r="K142" s="32">
        <v>0</v>
      </c>
      <c r="L142" s="32">
        <v>4</v>
      </c>
      <c r="M142" s="32">
        <v>3</v>
      </c>
      <c r="N142" s="32">
        <v>0</v>
      </c>
      <c r="O142" s="32">
        <v>0</v>
      </c>
      <c r="P142" s="32">
        <v>0</v>
      </c>
      <c r="Q142" s="32">
        <v>1</v>
      </c>
      <c r="R142" s="32" t="b">
        <v>1</v>
      </c>
    </row>
    <row r="143" spans="1:18">
      <c r="A143" t="s">
        <v>111</v>
      </c>
      <c r="B143" s="1">
        <v>301.07</v>
      </c>
      <c r="C143" s="1">
        <v>-88.150000000000105</v>
      </c>
      <c r="D143" s="1">
        <v>-7</v>
      </c>
      <c r="E143" s="1">
        <v>5</v>
      </c>
      <c r="F143" s="1">
        <v>0</v>
      </c>
      <c r="G143" s="1">
        <v>6</v>
      </c>
      <c r="H143" s="1">
        <v>-7</v>
      </c>
      <c r="I143" s="1">
        <v>1</v>
      </c>
      <c r="J143" s="1">
        <v>3</v>
      </c>
      <c r="K143" s="32">
        <v>0</v>
      </c>
      <c r="L143" s="32">
        <v>3</v>
      </c>
      <c r="M143" s="32">
        <v>0</v>
      </c>
      <c r="N143" s="32">
        <v>2</v>
      </c>
      <c r="O143" s="32">
        <v>0</v>
      </c>
      <c r="P143" s="32">
        <v>1</v>
      </c>
      <c r="Q143" s="32">
        <v>1</v>
      </c>
      <c r="R143" s="32" t="b">
        <v>1</v>
      </c>
    </row>
    <row r="144" spans="1:18">
      <c r="A144" s="3" t="s">
        <v>251</v>
      </c>
      <c r="B144" s="1">
        <v>-829.85902119436696</v>
      </c>
      <c r="C144" s="1">
        <v>824.49765542622094</v>
      </c>
      <c r="D144" s="1">
        <v>0</v>
      </c>
      <c r="E144" s="1">
        <v>1</v>
      </c>
      <c r="F144" s="1">
        <v>-3</v>
      </c>
      <c r="G144" s="1">
        <v>0</v>
      </c>
      <c r="H144" s="1">
        <v>0</v>
      </c>
      <c r="I144" s="1">
        <v>4</v>
      </c>
      <c r="J144" s="1">
        <v>0</v>
      </c>
      <c r="K144" s="32">
        <v>0</v>
      </c>
      <c r="L144" s="32">
        <v>1</v>
      </c>
      <c r="M144" s="32">
        <v>0</v>
      </c>
      <c r="N144" s="32">
        <v>0</v>
      </c>
      <c r="O144" s="32">
        <v>0</v>
      </c>
      <c r="P144" s="32">
        <v>2</v>
      </c>
      <c r="Q144" s="32">
        <v>0</v>
      </c>
      <c r="R144" s="32" t="b">
        <v>1</v>
      </c>
    </row>
    <row r="145" spans="1:18">
      <c r="A145" t="s">
        <v>193</v>
      </c>
      <c r="B145" s="1">
        <v>511.49587510481302</v>
      </c>
      <c r="C145" s="1">
        <v>307.10033471995803</v>
      </c>
      <c r="D145" s="1">
        <v>-2</v>
      </c>
      <c r="E145" s="1">
        <v>21</v>
      </c>
      <c r="F145" s="1">
        <v>-15</v>
      </c>
      <c r="G145" s="1">
        <v>-2</v>
      </c>
      <c r="H145" s="1">
        <v>-1</v>
      </c>
      <c r="I145" s="1">
        <v>-2</v>
      </c>
      <c r="J145" s="1">
        <v>18</v>
      </c>
      <c r="K145" s="32">
        <v>0</v>
      </c>
      <c r="L145" s="32">
        <v>6</v>
      </c>
      <c r="M145" s="32">
        <v>0</v>
      </c>
      <c r="N145" s="32">
        <v>0</v>
      </c>
      <c r="O145" s="32">
        <v>0</v>
      </c>
      <c r="P145" s="32">
        <v>1</v>
      </c>
      <c r="Q145" s="32">
        <v>6</v>
      </c>
      <c r="R145" s="32" t="b">
        <v>1</v>
      </c>
    </row>
    <row r="146" spans="1:18">
      <c r="A146" t="s">
        <v>218</v>
      </c>
      <c r="B146" s="1">
        <v>-379.69862901300701</v>
      </c>
      <c r="C146" s="1">
        <v>634.42867440724797</v>
      </c>
      <c r="D146" s="1">
        <v>0</v>
      </c>
      <c r="E146" s="1">
        <v>0</v>
      </c>
      <c r="F146" s="1">
        <v>-2</v>
      </c>
      <c r="G146" s="1">
        <v>3</v>
      </c>
      <c r="H146" s="1">
        <v>-2</v>
      </c>
      <c r="I146" s="1">
        <v>3</v>
      </c>
      <c r="J146" s="1">
        <v>3</v>
      </c>
      <c r="K146" s="32">
        <v>0</v>
      </c>
      <c r="L146" s="32">
        <v>2</v>
      </c>
      <c r="M146" s="32">
        <v>0</v>
      </c>
      <c r="N146" s="32">
        <v>1</v>
      </c>
      <c r="O146" s="32">
        <v>0</v>
      </c>
      <c r="P146" s="32">
        <v>2</v>
      </c>
      <c r="Q146" s="32">
        <v>1</v>
      </c>
      <c r="R146" s="32" t="b">
        <v>1</v>
      </c>
    </row>
    <row r="147" spans="1:18">
      <c r="A147" t="s">
        <v>133</v>
      </c>
      <c r="B147" s="1">
        <v>345.828762416411</v>
      </c>
      <c r="C147" s="1">
        <v>-169.297226761378</v>
      </c>
      <c r="D147" s="1">
        <v>0</v>
      </c>
      <c r="E147" s="1">
        <v>0</v>
      </c>
      <c r="F147" s="1">
        <v>0</v>
      </c>
      <c r="G147" s="1">
        <v>0</v>
      </c>
      <c r="H147" s="1">
        <v>0</v>
      </c>
      <c r="I147" s="1">
        <v>0</v>
      </c>
      <c r="J147" s="1">
        <v>0</v>
      </c>
      <c r="K147" s="32">
        <v>0</v>
      </c>
      <c r="L147" s="32">
        <v>0</v>
      </c>
      <c r="M147" s="32">
        <v>0</v>
      </c>
      <c r="N147" s="32">
        <v>0</v>
      </c>
      <c r="O147" s="32">
        <v>0</v>
      </c>
      <c r="P147" s="32">
        <v>0</v>
      </c>
      <c r="Q147" s="32">
        <v>0</v>
      </c>
      <c r="R147" s="32" t="b">
        <v>0</v>
      </c>
    </row>
    <row r="148" spans="1:18">
      <c r="A148" s="3" t="s">
        <v>296</v>
      </c>
      <c r="B148" s="1">
        <v>-690.95000000000095</v>
      </c>
      <c r="C148" s="1">
        <v>407.64</v>
      </c>
      <c r="D148" s="1">
        <v>-3</v>
      </c>
      <c r="E148" s="1">
        <v>4</v>
      </c>
      <c r="F148" s="1">
        <v>-4</v>
      </c>
      <c r="G148" s="1">
        <v>0</v>
      </c>
      <c r="H148" s="1">
        <v>3</v>
      </c>
      <c r="I148" s="1">
        <v>3</v>
      </c>
      <c r="J148" s="1">
        <v>0</v>
      </c>
      <c r="K148" s="32">
        <v>0</v>
      </c>
      <c r="L148" s="32">
        <v>2</v>
      </c>
      <c r="M148" s="32">
        <v>0</v>
      </c>
      <c r="N148" s="32">
        <v>0</v>
      </c>
      <c r="O148" s="32">
        <v>1</v>
      </c>
      <c r="P148" s="32">
        <v>2</v>
      </c>
      <c r="Q148" s="32">
        <v>0</v>
      </c>
      <c r="R148" s="32" t="b">
        <v>1</v>
      </c>
    </row>
    <row r="149" spans="1:18">
      <c r="A149" t="s">
        <v>134</v>
      </c>
      <c r="B149" s="1">
        <v>-840.43717776052904</v>
      </c>
      <c r="C149" s="1">
        <v>-109.933522690136</v>
      </c>
      <c r="D149" s="1">
        <v>0</v>
      </c>
      <c r="E149" s="1">
        <v>0</v>
      </c>
      <c r="F149" s="1">
        <v>0</v>
      </c>
      <c r="G149" s="1">
        <v>0</v>
      </c>
      <c r="H149" s="1">
        <v>0</v>
      </c>
      <c r="I149" s="1">
        <v>0</v>
      </c>
      <c r="J149" s="1">
        <v>0</v>
      </c>
      <c r="K149" s="32">
        <v>0</v>
      </c>
      <c r="L149" s="32">
        <v>0</v>
      </c>
      <c r="M149" s="32">
        <v>0</v>
      </c>
      <c r="N149" s="32">
        <v>0</v>
      </c>
      <c r="O149" s="32">
        <v>0</v>
      </c>
      <c r="P149" s="32">
        <v>0</v>
      </c>
      <c r="Q149" s="32">
        <v>0</v>
      </c>
      <c r="R149" s="32" t="b">
        <v>0</v>
      </c>
    </row>
    <row r="150" spans="1:18">
      <c r="A150" s="4" t="s">
        <v>171</v>
      </c>
      <c r="B150" s="1">
        <v>840.19743197657897</v>
      </c>
      <c r="C150" s="1">
        <v>570.99066085268498</v>
      </c>
      <c r="D150" s="1">
        <v>0</v>
      </c>
      <c r="E150" s="1">
        <v>0</v>
      </c>
      <c r="F150" s="1">
        <v>-1</v>
      </c>
      <c r="G150" s="1">
        <v>0</v>
      </c>
      <c r="H150" s="1">
        <v>0</v>
      </c>
      <c r="I150" s="1">
        <v>2</v>
      </c>
      <c r="J150" s="1">
        <v>-1</v>
      </c>
      <c r="K150" s="32">
        <v>0</v>
      </c>
      <c r="L150" s="32">
        <v>1</v>
      </c>
      <c r="M150" s="32">
        <v>0</v>
      </c>
      <c r="N150" s="32">
        <v>0</v>
      </c>
      <c r="O150" s="32">
        <v>0</v>
      </c>
      <c r="P150" s="32">
        <v>2</v>
      </c>
      <c r="Q150" s="32">
        <v>0</v>
      </c>
      <c r="R150" s="32" t="b">
        <v>1</v>
      </c>
    </row>
    <row r="151" spans="1:18">
      <c r="A151" t="s">
        <v>87</v>
      </c>
      <c r="B151" s="1">
        <v>719.77915001861004</v>
      </c>
      <c r="C151" s="1">
        <v>-888.15384378796398</v>
      </c>
      <c r="D151" s="1">
        <v>0</v>
      </c>
      <c r="E151" s="1">
        <v>2</v>
      </c>
      <c r="F151" s="1">
        <v>2</v>
      </c>
      <c r="G151" s="1">
        <v>0</v>
      </c>
      <c r="H151" s="1">
        <v>0</v>
      </c>
      <c r="I151" s="1">
        <v>-1</v>
      </c>
      <c r="J151" s="1">
        <v>-2</v>
      </c>
      <c r="K151" s="32">
        <v>0</v>
      </c>
      <c r="L151" s="32">
        <v>1</v>
      </c>
      <c r="M151" s="32">
        <v>1</v>
      </c>
      <c r="N151" s="32">
        <v>0</v>
      </c>
      <c r="O151" s="32">
        <v>0</v>
      </c>
      <c r="P151" s="32">
        <v>1</v>
      </c>
      <c r="Q151" s="32">
        <v>0</v>
      </c>
      <c r="R151" s="32" t="b">
        <v>1</v>
      </c>
    </row>
    <row r="152" spans="1:18">
      <c r="A152" s="4" t="s">
        <v>217</v>
      </c>
      <c r="B152" s="1">
        <v>822.37207979324296</v>
      </c>
      <c r="C152" s="1">
        <v>491.41918149783999</v>
      </c>
      <c r="D152" s="1">
        <v>-1</v>
      </c>
      <c r="E152" s="1">
        <v>5</v>
      </c>
      <c r="F152" s="1">
        <v>-4</v>
      </c>
      <c r="G152" s="1">
        <v>2</v>
      </c>
      <c r="H152" s="1">
        <v>-1</v>
      </c>
      <c r="I152" s="1">
        <v>1</v>
      </c>
      <c r="J152" s="1">
        <v>3</v>
      </c>
      <c r="K152" s="32">
        <v>0</v>
      </c>
      <c r="L152" s="32">
        <v>2</v>
      </c>
      <c r="M152" s="32">
        <v>0</v>
      </c>
      <c r="N152" s="32">
        <v>1</v>
      </c>
      <c r="O152" s="32">
        <v>1</v>
      </c>
      <c r="P152" s="32">
        <v>1</v>
      </c>
      <c r="Q152" s="32">
        <v>2</v>
      </c>
      <c r="R152" s="32" t="b">
        <v>1</v>
      </c>
    </row>
    <row r="153" spans="1:18">
      <c r="A153" s="4" t="s">
        <v>336</v>
      </c>
      <c r="B153" s="1">
        <v>-658.89195570260495</v>
      </c>
      <c r="C153" s="1">
        <v>777.74305473310596</v>
      </c>
      <c r="D153" s="1">
        <v>-4</v>
      </c>
      <c r="E153" s="1">
        <v>2</v>
      </c>
      <c r="F153" s="1">
        <v>5</v>
      </c>
      <c r="G153" s="1">
        <v>0</v>
      </c>
      <c r="H153" s="1">
        <v>-3</v>
      </c>
      <c r="I153" s="1">
        <v>5</v>
      </c>
      <c r="J153" s="1">
        <v>1</v>
      </c>
      <c r="K153" s="32">
        <v>0</v>
      </c>
      <c r="L153" s="32">
        <v>2</v>
      </c>
      <c r="M153" s="32">
        <v>2</v>
      </c>
      <c r="N153" s="32">
        <v>0</v>
      </c>
      <c r="O153" s="32">
        <v>1</v>
      </c>
      <c r="P153" s="32">
        <v>3</v>
      </c>
      <c r="Q153" s="32">
        <v>1</v>
      </c>
      <c r="R153" s="32" t="b">
        <v>1</v>
      </c>
    </row>
    <row r="154" spans="1:18">
      <c r="A154" t="s">
        <v>242</v>
      </c>
      <c r="B154" s="1">
        <v>-18.737127365294899</v>
      </c>
      <c r="C154" s="1">
        <v>491.72061461073002</v>
      </c>
      <c r="D154" s="1">
        <v>0</v>
      </c>
      <c r="E154" s="1">
        <v>-3</v>
      </c>
      <c r="F154" s="1">
        <v>0</v>
      </c>
      <c r="G154" s="1">
        <v>0</v>
      </c>
      <c r="H154" s="1">
        <v>0</v>
      </c>
      <c r="I154" s="1">
        <v>1</v>
      </c>
      <c r="J154" s="1">
        <v>-4</v>
      </c>
      <c r="K154" s="32">
        <v>0</v>
      </c>
      <c r="L154" s="32">
        <v>0</v>
      </c>
      <c r="M154" s="32">
        <v>0</v>
      </c>
      <c r="N154" s="32">
        <v>0</v>
      </c>
      <c r="O154" s="32">
        <v>0</v>
      </c>
      <c r="P154" s="32">
        <v>1</v>
      </c>
      <c r="Q154" s="32">
        <v>0</v>
      </c>
      <c r="R154" s="32" t="b">
        <v>1</v>
      </c>
    </row>
    <row r="155" spans="1:18">
      <c r="A155" s="3" t="s">
        <v>216</v>
      </c>
      <c r="B155" s="1">
        <v>-53.852100188403497</v>
      </c>
      <c r="C155" s="1">
        <v>59.3340794021505</v>
      </c>
      <c r="D155" s="1">
        <v>-8</v>
      </c>
      <c r="E155" s="1">
        <v>5</v>
      </c>
      <c r="F155" s="1">
        <v>0</v>
      </c>
      <c r="G155" s="1">
        <v>0</v>
      </c>
      <c r="H155" s="1">
        <v>-3</v>
      </c>
      <c r="I155" s="1">
        <v>1</v>
      </c>
      <c r="J155" s="1">
        <v>-3</v>
      </c>
      <c r="K155" s="32">
        <v>0</v>
      </c>
      <c r="L155" s="32">
        <v>3</v>
      </c>
      <c r="M155" s="32">
        <v>0</v>
      </c>
      <c r="N155" s="32">
        <v>0</v>
      </c>
      <c r="O155" s="32">
        <v>0</v>
      </c>
      <c r="P155" s="32">
        <v>1</v>
      </c>
      <c r="Q155" s="32">
        <v>0</v>
      </c>
      <c r="R155" s="32" t="b">
        <v>1</v>
      </c>
    </row>
    <row r="156" spans="1:18">
      <c r="A156" s="4" t="s">
        <v>219</v>
      </c>
      <c r="B156" s="1">
        <v>-391.40531521804598</v>
      </c>
      <c r="C156" s="1">
        <v>631.50968706379695</v>
      </c>
      <c r="D156" s="1">
        <v>0</v>
      </c>
      <c r="E156" s="1">
        <v>6</v>
      </c>
      <c r="F156" s="1">
        <v>-2</v>
      </c>
      <c r="G156" s="1">
        <v>3</v>
      </c>
      <c r="H156" s="1">
        <v>-7</v>
      </c>
      <c r="I156" s="1">
        <v>-5</v>
      </c>
      <c r="J156" s="1">
        <v>3</v>
      </c>
      <c r="K156" s="32">
        <v>0</v>
      </c>
      <c r="L156" s="32">
        <v>3</v>
      </c>
      <c r="M156" s="32">
        <v>0</v>
      </c>
      <c r="N156" s="32">
        <v>1</v>
      </c>
      <c r="O156" s="32">
        <v>0</v>
      </c>
      <c r="P156" s="32">
        <v>1</v>
      </c>
      <c r="Q156" s="32">
        <v>1</v>
      </c>
      <c r="R156" s="32" t="b">
        <v>1</v>
      </c>
    </row>
    <row r="157" spans="1:18">
      <c r="A157" t="s">
        <v>220</v>
      </c>
      <c r="B157" s="1">
        <v>-61.309064506217702</v>
      </c>
      <c r="C157" s="1">
        <v>384.75615217571902</v>
      </c>
      <c r="D157" s="1">
        <v>0</v>
      </c>
      <c r="E157" s="1">
        <v>4</v>
      </c>
      <c r="F157" s="1">
        <v>-3</v>
      </c>
      <c r="G157" s="1">
        <v>0</v>
      </c>
      <c r="H157" s="1">
        <v>5</v>
      </c>
      <c r="I157" s="1">
        <v>-3</v>
      </c>
      <c r="J157" s="1">
        <v>-4</v>
      </c>
      <c r="K157" s="32">
        <v>0</v>
      </c>
      <c r="L157" s="32">
        <v>3</v>
      </c>
      <c r="M157" s="32">
        <v>1</v>
      </c>
      <c r="N157" s="32">
        <v>0</v>
      </c>
      <c r="O157" s="32">
        <v>2</v>
      </c>
      <c r="P157" s="32">
        <v>2</v>
      </c>
      <c r="Q157" s="32">
        <v>1</v>
      </c>
      <c r="R157" s="32" t="b">
        <v>1</v>
      </c>
    </row>
    <row r="158" spans="1:18">
      <c r="A158" t="s">
        <v>3</v>
      </c>
      <c r="B158" s="1">
        <v>-765.55022056776397</v>
      </c>
      <c r="C158" s="1">
        <v>-394.47436343740799</v>
      </c>
      <c r="D158" s="1">
        <v>-7</v>
      </c>
      <c r="E158" s="1">
        <v>3</v>
      </c>
      <c r="F158" s="1">
        <v>11</v>
      </c>
      <c r="G158" s="1">
        <v>1</v>
      </c>
      <c r="H158" s="1">
        <v>0</v>
      </c>
      <c r="I158" s="1">
        <v>0</v>
      </c>
      <c r="J158" s="1">
        <v>-7</v>
      </c>
      <c r="K158" s="32">
        <v>0</v>
      </c>
      <c r="L158" s="32">
        <v>2</v>
      </c>
      <c r="M158" s="32">
        <v>6</v>
      </c>
      <c r="N158" s="32">
        <v>1</v>
      </c>
      <c r="O158" s="32">
        <v>1</v>
      </c>
      <c r="P158" s="32">
        <v>1</v>
      </c>
      <c r="Q158" s="32">
        <v>1</v>
      </c>
      <c r="R158" s="32" t="b">
        <v>1</v>
      </c>
    </row>
    <row r="159" spans="1:18">
      <c r="A159" t="s">
        <v>42</v>
      </c>
      <c r="B159" s="1">
        <v>-406.98054845319598</v>
      </c>
      <c r="C159" s="1">
        <v>557.38851916389206</v>
      </c>
      <c r="D159" s="1">
        <v>0</v>
      </c>
      <c r="E159" s="1">
        <v>4</v>
      </c>
      <c r="F159" s="1">
        <v>3</v>
      </c>
      <c r="G159" s="1">
        <v>-4</v>
      </c>
      <c r="H159" s="1">
        <v>-3</v>
      </c>
      <c r="I159" s="1">
        <v>0</v>
      </c>
      <c r="J159" s="1">
        <v>0</v>
      </c>
      <c r="K159" s="32">
        <v>0</v>
      </c>
      <c r="L159" s="32">
        <v>2</v>
      </c>
      <c r="M159" s="32">
        <v>1</v>
      </c>
      <c r="N159" s="32">
        <v>0</v>
      </c>
      <c r="O159" s="32">
        <v>0</v>
      </c>
      <c r="P159" s="32">
        <v>1</v>
      </c>
      <c r="Q159" s="32">
        <v>0</v>
      </c>
      <c r="R159" s="32" t="b">
        <v>1</v>
      </c>
    </row>
    <row r="160" spans="1:18">
      <c r="A160" t="s">
        <v>52</v>
      </c>
      <c r="B160" s="1">
        <v>-920.20121233201303</v>
      </c>
      <c r="C160" s="1">
        <v>334.86039250150202</v>
      </c>
      <c r="D160" s="1">
        <v>0</v>
      </c>
      <c r="E160" s="1">
        <v>3</v>
      </c>
      <c r="F160" s="1">
        <v>-3</v>
      </c>
      <c r="G160" s="1">
        <v>2</v>
      </c>
      <c r="H160" s="1">
        <v>0</v>
      </c>
      <c r="I160" s="1">
        <v>2</v>
      </c>
      <c r="J160" s="1">
        <v>-2</v>
      </c>
      <c r="K160" s="32">
        <v>0</v>
      </c>
      <c r="L160" s="32">
        <v>2</v>
      </c>
      <c r="M160" s="32">
        <v>0</v>
      </c>
      <c r="N160" s="32">
        <v>2</v>
      </c>
      <c r="O160" s="32">
        <v>0</v>
      </c>
      <c r="P160" s="32">
        <v>2</v>
      </c>
      <c r="Q160" s="32">
        <v>0</v>
      </c>
      <c r="R160" s="32" t="b">
        <v>1</v>
      </c>
    </row>
    <row r="161" spans="1:18">
      <c r="A161" t="s">
        <v>40</v>
      </c>
      <c r="B161" s="1">
        <v>-294.02907570964601</v>
      </c>
      <c r="C161" s="1">
        <v>560.13203640827703</v>
      </c>
      <c r="D161" s="1">
        <v>0</v>
      </c>
      <c r="E161" s="1">
        <v>2</v>
      </c>
      <c r="F161" s="1">
        <v>0</v>
      </c>
      <c r="G161" s="1">
        <v>0</v>
      </c>
      <c r="H161" s="1">
        <v>0</v>
      </c>
      <c r="I161" s="1">
        <v>2</v>
      </c>
      <c r="J161" s="1">
        <v>0</v>
      </c>
      <c r="K161" s="32">
        <v>0</v>
      </c>
      <c r="L161" s="32">
        <v>2</v>
      </c>
      <c r="M161" s="32">
        <v>1</v>
      </c>
      <c r="N161" s="32">
        <v>0</v>
      </c>
      <c r="O161" s="32">
        <v>0</v>
      </c>
      <c r="P161" s="32">
        <v>1</v>
      </c>
      <c r="Q161" s="32">
        <v>0</v>
      </c>
      <c r="R161" s="32" t="b">
        <v>1</v>
      </c>
    </row>
    <row r="162" spans="1:18">
      <c r="A162" t="s">
        <v>135</v>
      </c>
      <c r="B162" s="1">
        <v>-121.940498008516</v>
      </c>
      <c r="C162" s="1">
        <v>72.030291237860197</v>
      </c>
      <c r="D162" s="1">
        <v>0</v>
      </c>
      <c r="E162" s="1">
        <v>0</v>
      </c>
      <c r="F162" s="1">
        <v>0</v>
      </c>
      <c r="G162" s="1">
        <v>0</v>
      </c>
      <c r="H162" s="1">
        <v>0</v>
      </c>
      <c r="I162" s="1">
        <v>0</v>
      </c>
      <c r="J162" s="1">
        <v>0</v>
      </c>
      <c r="K162" s="32">
        <v>0</v>
      </c>
      <c r="L162" s="32">
        <v>0</v>
      </c>
      <c r="M162" s="32">
        <v>0</v>
      </c>
      <c r="N162" s="32">
        <v>0</v>
      </c>
      <c r="O162" s="32">
        <v>0</v>
      </c>
      <c r="P162" s="32">
        <v>0</v>
      </c>
      <c r="Q162" s="32">
        <v>0</v>
      </c>
      <c r="R162" s="32" t="b">
        <v>0</v>
      </c>
    </row>
    <row r="163" spans="1:18">
      <c r="A163" s="3" t="s">
        <v>227</v>
      </c>
      <c r="B163" s="1">
        <v>827.71547583167205</v>
      </c>
      <c r="C163" s="1">
        <v>-317.58670851131802</v>
      </c>
      <c r="D163" s="1">
        <v>-1</v>
      </c>
      <c r="E163" s="1">
        <v>1</v>
      </c>
      <c r="F163" s="1">
        <v>-1</v>
      </c>
      <c r="G163" s="1">
        <v>0</v>
      </c>
      <c r="H163" s="1">
        <v>0</v>
      </c>
      <c r="I163" s="1">
        <v>2</v>
      </c>
      <c r="J163" s="1">
        <v>-1</v>
      </c>
      <c r="K163" s="32">
        <v>0</v>
      </c>
      <c r="L163" s="32">
        <v>1</v>
      </c>
      <c r="M163" s="32">
        <v>1</v>
      </c>
      <c r="N163" s="32">
        <v>0</v>
      </c>
      <c r="O163" s="32">
        <v>0</v>
      </c>
      <c r="P163" s="32">
        <v>2</v>
      </c>
      <c r="Q163" s="32">
        <v>0</v>
      </c>
      <c r="R163" s="32" t="b">
        <v>1</v>
      </c>
    </row>
    <row r="164" spans="1:18">
      <c r="A164" t="s">
        <v>43</v>
      </c>
      <c r="B164" s="1">
        <v>-307.69312176759303</v>
      </c>
      <c r="C164" s="1">
        <v>621.20741503389002</v>
      </c>
      <c r="D164" s="1">
        <v>-5</v>
      </c>
      <c r="E164" s="1">
        <v>-3</v>
      </c>
      <c r="F164" s="1">
        <v>0</v>
      </c>
      <c r="G164" s="1">
        <v>0</v>
      </c>
      <c r="H164" s="1">
        <v>0</v>
      </c>
      <c r="I164" s="1">
        <v>6</v>
      </c>
      <c r="J164" s="1">
        <v>1</v>
      </c>
      <c r="K164" s="32">
        <v>0</v>
      </c>
      <c r="L164" s="32">
        <v>1</v>
      </c>
      <c r="M164" s="32">
        <v>0</v>
      </c>
      <c r="N164" s="32">
        <v>0</v>
      </c>
      <c r="O164" s="32">
        <v>0</v>
      </c>
      <c r="P164" s="32">
        <v>2</v>
      </c>
      <c r="Q164" s="32">
        <v>1</v>
      </c>
      <c r="R164" s="32" t="b">
        <v>1</v>
      </c>
    </row>
    <row r="165" spans="1:18">
      <c r="A165" t="s">
        <v>130</v>
      </c>
      <c r="B165" s="1">
        <v>257.90485082203998</v>
      </c>
      <c r="C165" s="1">
        <v>-618.74805983256795</v>
      </c>
      <c r="D165" s="1">
        <v>0</v>
      </c>
      <c r="E165" s="1">
        <v>0</v>
      </c>
      <c r="F165" s="1">
        <v>0</v>
      </c>
      <c r="G165" s="1">
        <v>0</v>
      </c>
      <c r="H165" s="1">
        <v>0</v>
      </c>
      <c r="I165" s="1">
        <v>0</v>
      </c>
      <c r="J165" s="1">
        <v>0</v>
      </c>
      <c r="K165" s="32">
        <v>0</v>
      </c>
      <c r="L165" s="32">
        <v>0</v>
      </c>
      <c r="M165" s="32">
        <v>0</v>
      </c>
      <c r="N165" s="32">
        <v>0</v>
      </c>
      <c r="O165" s="32">
        <v>0</v>
      </c>
      <c r="P165" s="32">
        <v>0</v>
      </c>
      <c r="Q165" s="32">
        <v>0</v>
      </c>
      <c r="R165" s="32" t="b">
        <v>0</v>
      </c>
    </row>
    <row r="166" spans="1:18">
      <c r="A166" t="s">
        <v>16</v>
      </c>
      <c r="B166" s="1">
        <v>218.08220265025801</v>
      </c>
      <c r="C166" s="1">
        <v>-568.45045932457401</v>
      </c>
      <c r="D166" s="1">
        <v>-4</v>
      </c>
      <c r="E166" s="1">
        <v>4</v>
      </c>
      <c r="F166" s="1">
        <v>3</v>
      </c>
      <c r="G166" s="1">
        <v>4</v>
      </c>
      <c r="H166" s="1">
        <v>-2</v>
      </c>
      <c r="I166" s="1">
        <v>0</v>
      </c>
      <c r="J166" s="1">
        <v>-2</v>
      </c>
      <c r="K166" s="32">
        <v>0</v>
      </c>
      <c r="L166" s="32">
        <v>3</v>
      </c>
      <c r="M166" s="32">
        <v>1</v>
      </c>
      <c r="N166" s="32">
        <v>2</v>
      </c>
      <c r="O166" s="32">
        <v>0</v>
      </c>
      <c r="P166" s="32">
        <v>0</v>
      </c>
      <c r="Q166" s="32">
        <v>1</v>
      </c>
      <c r="R166" s="32" t="b">
        <v>1</v>
      </c>
    </row>
    <row r="167" spans="1:18">
      <c r="A167" t="s">
        <v>13</v>
      </c>
      <c r="B167" s="1">
        <v>78.662811470269901</v>
      </c>
      <c r="C167" s="1">
        <v>-28.098881306161999</v>
      </c>
      <c r="D167" s="1">
        <v>-4</v>
      </c>
      <c r="E167" s="1">
        <v>2</v>
      </c>
      <c r="F167" s="1">
        <v>0</v>
      </c>
      <c r="G167" s="1">
        <v>-5</v>
      </c>
      <c r="H167" s="1">
        <v>0</v>
      </c>
      <c r="I167" s="1">
        <v>-5</v>
      </c>
      <c r="J167" s="1">
        <v>4</v>
      </c>
      <c r="K167" s="32">
        <v>0</v>
      </c>
      <c r="L167" s="32">
        <v>1</v>
      </c>
      <c r="M167" s="32">
        <v>0</v>
      </c>
      <c r="N167" s="32">
        <v>0</v>
      </c>
      <c r="O167" s="32">
        <v>0</v>
      </c>
      <c r="P167" s="32">
        <v>0</v>
      </c>
      <c r="Q167" s="32">
        <v>1</v>
      </c>
      <c r="R167" s="32" t="b">
        <v>1</v>
      </c>
    </row>
    <row r="168" spans="1:18">
      <c r="A168" t="s">
        <v>169</v>
      </c>
      <c r="B168" s="1">
        <v>-371.86943623171101</v>
      </c>
      <c r="C168" s="1">
        <v>-604.35073074388697</v>
      </c>
      <c r="D168" s="1">
        <v>-1</v>
      </c>
      <c r="E168" s="1">
        <v>5</v>
      </c>
      <c r="F168" s="1">
        <v>2</v>
      </c>
      <c r="G168" s="1">
        <v>-2</v>
      </c>
      <c r="H168" s="1">
        <v>0</v>
      </c>
      <c r="I168" s="1">
        <v>0</v>
      </c>
      <c r="J168" s="1">
        <v>1</v>
      </c>
      <c r="K168" s="32">
        <v>0</v>
      </c>
      <c r="L168" s="32">
        <v>3</v>
      </c>
      <c r="M168" s="32">
        <v>1</v>
      </c>
      <c r="N168" s="32">
        <v>0</v>
      </c>
      <c r="O168" s="32">
        <v>1</v>
      </c>
      <c r="P168" s="32">
        <v>0</v>
      </c>
      <c r="Q168" s="32">
        <v>1</v>
      </c>
      <c r="R168" s="32" t="b">
        <v>1</v>
      </c>
    </row>
    <row r="169" spans="1:18">
      <c r="A169" t="s">
        <v>12</v>
      </c>
      <c r="B169" s="1">
        <v>-723.214373125561</v>
      </c>
      <c r="C169" s="1">
        <v>-742.50109355817301</v>
      </c>
      <c r="D169" s="1">
        <v>-2</v>
      </c>
      <c r="E169" s="1">
        <v>-1</v>
      </c>
      <c r="F169" s="1">
        <v>0</v>
      </c>
      <c r="G169" s="1">
        <v>0</v>
      </c>
      <c r="H169" s="1">
        <v>2</v>
      </c>
      <c r="I169" s="1">
        <v>0</v>
      </c>
      <c r="J169" s="1">
        <v>0</v>
      </c>
      <c r="K169" s="32">
        <v>0</v>
      </c>
      <c r="L169" s="32">
        <v>1</v>
      </c>
      <c r="M169" s="32">
        <v>0</v>
      </c>
      <c r="N169" s="32">
        <v>0</v>
      </c>
      <c r="O169" s="32">
        <v>1</v>
      </c>
      <c r="P169" s="32">
        <v>0</v>
      </c>
      <c r="Q169" s="32">
        <v>0</v>
      </c>
      <c r="R169" s="32" t="b">
        <v>1</v>
      </c>
    </row>
    <row r="170" spans="1:18">
      <c r="A170" t="s">
        <v>106</v>
      </c>
      <c r="B170" s="1">
        <v>970.88545921136995</v>
      </c>
      <c r="C170" s="1">
        <v>269.84190804535899</v>
      </c>
      <c r="D170" s="1">
        <v>0</v>
      </c>
      <c r="E170" s="1">
        <v>0</v>
      </c>
      <c r="F170" s="1">
        <v>0</v>
      </c>
      <c r="G170" s="1">
        <v>2</v>
      </c>
      <c r="H170" s="1">
        <v>-2</v>
      </c>
      <c r="I170" s="1">
        <v>-2</v>
      </c>
      <c r="J170" s="1">
        <v>0</v>
      </c>
      <c r="K170" s="32">
        <v>0</v>
      </c>
      <c r="L170" s="32">
        <v>0</v>
      </c>
      <c r="M170" s="32">
        <v>0</v>
      </c>
      <c r="N170" s="32">
        <v>1</v>
      </c>
      <c r="O170" s="32">
        <v>0</v>
      </c>
      <c r="P170" s="32">
        <v>0</v>
      </c>
      <c r="Q170" s="32">
        <v>0</v>
      </c>
      <c r="R170" s="32" t="b">
        <v>1</v>
      </c>
    </row>
    <row r="171" spans="1:18">
      <c r="A171" s="9" t="s">
        <v>254</v>
      </c>
      <c r="B171" s="1">
        <v>-500.74998881153903</v>
      </c>
      <c r="C171" s="1">
        <v>-730.66800577099298</v>
      </c>
      <c r="D171" s="1">
        <v>-1</v>
      </c>
      <c r="E171" s="1">
        <v>-2</v>
      </c>
      <c r="F171" s="1">
        <v>0</v>
      </c>
      <c r="G171" s="1">
        <v>0</v>
      </c>
      <c r="H171" s="1">
        <v>2</v>
      </c>
      <c r="I171" s="1">
        <v>-1</v>
      </c>
      <c r="J171" s="1">
        <v>2</v>
      </c>
      <c r="K171" s="32">
        <v>0</v>
      </c>
      <c r="L171" s="32">
        <v>0</v>
      </c>
      <c r="M171" s="32">
        <v>0</v>
      </c>
      <c r="N171" s="32">
        <v>0</v>
      </c>
      <c r="O171" s="32">
        <v>1</v>
      </c>
      <c r="P171" s="32">
        <v>0</v>
      </c>
      <c r="Q171" s="32">
        <v>1</v>
      </c>
      <c r="R171" s="32" t="b">
        <v>1</v>
      </c>
    </row>
    <row r="172" spans="1:18">
      <c r="A172" s="9" t="s">
        <v>301</v>
      </c>
      <c r="B172" s="1">
        <v>82.969130037591</v>
      </c>
      <c r="C172" s="1">
        <v>479.55911740056501</v>
      </c>
      <c r="D172" s="1">
        <v>-1</v>
      </c>
      <c r="E172" s="1">
        <v>4</v>
      </c>
      <c r="F172" s="1">
        <v>0</v>
      </c>
      <c r="G172" s="1">
        <v>6</v>
      </c>
      <c r="H172" s="1">
        <v>0</v>
      </c>
      <c r="I172" s="1">
        <v>-4</v>
      </c>
      <c r="J172" s="1">
        <v>7</v>
      </c>
      <c r="K172" s="32">
        <v>0</v>
      </c>
      <c r="L172" s="32">
        <v>3</v>
      </c>
      <c r="M172" s="32">
        <v>0</v>
      </c>
      <c r="N172" s="32">
        <v>3</v>
      </c>
      <c r="O172" s="32">
        <v>0</v>
      </c>
      <c r="P172" s="32">
        <v>0</v>
      </c>
      <c r="Q172" s="32">
        <v>3</v>
      </c>
      <c r="R172" s="32" t="b">
        <v>1</v>
      </c>
    </row>
    <row r="173" spans="1:18">
      <c r="A173" s="7" t="s">
        <v>223</v>
      </c>
      <c r="B173" s="1">
        <v>-950.85781270558903</v>
      </c>
      <c r="C173" s="1">
        <v>-419.12443643229199</v>
      </c>
      <c r="D173" s="1">
        <v>-7</v>
      </c>
      <c r="E173" s="1">
        <v>0</v>
      </c>
      <c r="F173" s="1">
        <v>2</v>
      </c>
      <c r="G173" s="1">
        <v>-1</v>
      </c>
      <c r="H173" s="1">
        <v>3</v>
      </c>
      <c r="I173" s="1">
        <v>-1</v>
      </c>
      <c r="J173" s="1">
        <v>2</v>
      </c>
      <c r="K173" s="32">
        <v>0</v>
      </c>
      <c r="L173" s="32">
        <v>1</v>
      </c>
      <c r="M173" s="32">
        <v>1</v>
      </c>
      <c r="N173" s="32">
        <v>0</v>
      </c>
      <c r="O173" s="32">
        <v>1</v>
      </c>
      <c r="P173" s="32">
        <v>0</v>
      </c>
      <c r="Q173" s="32">
        <v>2</v>
      </c>
      <c r="R173" s="32" t="b">
        <v>1</v>
      </c>
    </row>
    <row r="174" spans="1:18">
      <c r="A174" s="9" t="s">
        <v>306</v>
      </c>
      <c r="B174" s="1">
        <v>4.4098938900165603</v>
      </c>
      <c r="C174" s="1">
        <v>75.728316195490294</v>
      </c>
      <c r="D174" s="1">
        <v>-1</v>
      </c>
      <c r="E174" s="1">
        <v>7</v>
      </c>
      <c r="F174" s="1">
        <v>-5</v>
      </c>
      <c r="G174" s="1">
        <v>0</v>
      </c>
      <c r="H174" s="1">
        <v>6</v>
      </c>
      <c r="I174" s="1">
        <v>-6</v>
      </c>
      <c r="J174" s="1">
        <v>1</v>
      </c>
      <c r="K174" s="32">
        <v>0</v>
      </c>
      <c r="L174" s="32">
        <v>3</v>
      </c>
      <c r="M174" s="32">
        <v>0</v>
      </c>
      <c r="N174" s="32">
        <v>0</v>
      </c>
      <c r="O174" s="32">
        <v>2</v>
      </c>
      <c r="P174" s="32">
        <v>0</v>
      </c>
      <c r="Q174" s="32">
        <v>1</v>
      </c>
      <c r="R174" s="32" t="b">
        <v>1</v>
      </c>
    </row>
    <row r="175" spans="1:18">
      <c r="A175" s="9" t="s">
        <v>284</v>
      </c>
      <c r="B175" s="1">
        <v>0.4</v>
      </c>
      <c r="C175" s="1">
        <v>387.75</v>
      </c>
      <c r="D175" s="1">
        <v>-2</v>
      </c>
      <c r="E175" s="1">
        <v>6</v>
      </c>
      <c r="F175" s="1">
        <v>-6</v>
      </c>
      <c r="G175" s="1">
        <v>0</v>
      </c>
      <c r="H175" s="1">
        <v>3</v>
      </c>
      <c r="I175" s="1">
        <v>-3</v>
      </c>
      <c r="J175" s="1">
        <v>-3</v>
      </c>
      <c r="K175" s="32">
        <v>0</v>
      </c>
      <c r="L175" s="32">
        <v>4</v>
      </c>
      <c r="M175" s="32">
        <v>0</v>
      </c>
      <c r="N175" s="32">
        <v>0</v>
      </c>
      <c r="O175" s="32">
        <v>1</v>
      </c>
      <c r="P175" s="32">
        <v>1</v>
      </c>
      <c r="Q175" s="32">
        <v>0</v>
      </c>
      <c r="R175" s="32" t="b">
        <v>1</v>
      </c>
    </row>
    <row r="176" spans="1:18">
      <c r="A176" s="9" t="s">
        <v>344</v>
      </c>
      <c r="B176" s="1">
        <v>522.249181832349</v>
      </c>
      <c r="C176" s="1">
        <v>737.61659797622895</v>
      </c>
      <c r="D176" s="1">
        <v>0</v>
      </c>
      <c r="E176" s="1">
        <v>0</v>
      </c>
      <c r="F176" s="1">
        <v>-9</v>
      </c>
      <c r="G176" s="1">
        <v>-8</v>
      </c>
      <c r="H176" s="1">
        <v>-4</v>
      </c>
      <c r="I176" s="1">
        <v>0</v>
      </c>
      <c r="J176" s="1">
        <v>8</v>
      </c>
      <c r="K176" s="32">
        <v>0</v>
      </c>
      <c r="L176" s="32">
        <v>0</v>
      </c>
      <c r="M176" s="32">
        <v>0</v>
      </c>
      <c r="N176" s="32">
        <v>0</v>
      </c>
      <c r="O176" s="32">
        <v>0</v>
      </c>
      <c r="P176" s="32">
        <v>0</v>
      </c>
      <c r="Q176" s="32">
        <v>1</v>
      </c>
      <c r="R176" s="32" t="b">
        <v>1</v>
      </c>
    </row>
    <row r="177" spans="1:18">
      <c r="A177" t="s">
        <v>44</v>
      </c>
      <c r="B177" s="1">
        <v>841.987584516889</v>
      </c>
      <c r="C177" s="1">
        <v>-190.96532203181201</v>
      </c>
      <c r="D177" s="1">
        <v>-2</v>
      </c>
      <c r="E177" s="1">
        <v>3</v>
      </c>
      <c r="F177" s="1">
        <v>2</v>
      </c>
      <c r="G177" s="1">
        <v>-5</v>
      </c>
      <c r="H177" s="1">
        <v>-7</v>
      </c>
      <c r="I177" s="1">
        <v>3</v>
      </c>
      <c r="J177" s="1">
        <v>0</v>
      </c>
      <c r="K177" s="32">
        <v>0</v>
      </c>
      <c r="L177" s="32">
        <v>1</v>
      </c>
      <c r="M177" s="32">
        <v>1</v>
      </c>
      <c r="N177" s="32">
        <v>0</v>
      </c>
      <c r="O177" s="32">
        <v>0</v>
      </c>
      <c r="P177" s="32">
        <v>2</v>
      </c>
      <c r="Q177" s="32">
        <v>1</v>
      </c>
      <c r="R177" s="32" t="b">
        <v>1</v>
      </c>
    </row>
    <row r="178" spans="1:18">
      <c r="A178" t="s">
        <v>45</v>
      </c>
      <c r="B178" s="1">
        <v>651.54742958487702</v>
      </c>
      <c r="C178" s="1">
        <v>243.49979997627</v>
      </c>
      <c r="D178" s="1">
        <v>0</v>
      </c>
      <c r="E178" s="1">
        <v>1</v>
      </c>
      <c r="F178" s="1">
        <v>-2</v>
      </c>
      <c r="G178" s="1">
        <v>0</v>
      </c>
      <c r="H178" s="1">
        <v>0</v>
      </c>
      <c r="I178" s="1">
        <v>-2</v>
      </c>
      <c r="J178" s="1">
        <v>2</v>
      </c>
      <c r="K178" s="32">
        <v>0</v>
      </c>
      <c r="L178" s="32">
        <v>1</v>
      </c>
      <c r="M178" s="32">
        <v>0</v>
      </c>
      <c r="N178" s="32">
        <v>0</v>
      </c>
      <c r="O178" s="32">
        <v>0</v>
      </c>
      <c r="P178" s="32">
        <v>0</v>
      </c>
      <c r="Q178" s="32">
        <v>1</v>
      </c>
      <c r="R178" s="32" t="b">
        <v>1</v>
      </c>
    </row>
    <row r="179" spans="1:18">
      <c r="A179" s="9" t="s">
        <v>177</v>
      </c>
      <c r="B179" s="1">
        <v>652.45332552448201</v>
      </c>
      <c r="C179" s="1">
        <v>-413.19260828851401</v>
      </c>
      <c r="D179" s="1">
        <v>-1</v>
      </c>
      <c r="E179" s="1">
        <v>-1</v>
      </c>
      <c r="F179" s="1">
        <v>-1</v>
      </c>
      <c r="G179" s="1">
        <v>0</v>
      </c>
      <c r="H179" s="1">
        <v>-1</v>
      </c>
      <c r="I179" s="1">
        <v>4</v>
      </c>
      <c r="J179" s="1">
        <v>-1</v>
      </c>
      <c r="K179" s="32">
        <v>0</v>
      </c>
      <c r="L179" s="32">
        <v>1</v>
      </c>
      <c r="M179" s="32">
        <v>0</v>
      </c>
      <c r="N179" s="32">
        <v>0</v>
      </c>
      <c r="O179" s="32">
        <v>0</v>
      </c>
      <c r="P179" s="32">
        <v>1</v>
      </c>
      <c r="Q179" s="32">
        <v>1</v>
      </c>
      <c r="R179" s="32" t="b">
        <v>1</v>
      </c>
    </row>
    <row r="180" spans="1:18">
      <c r="A180" s="9" t="s">
        <v>207</v>
      </c>
      <c r="B180" s="1">
        <v>-639.32778641100094</v>
      </c>
      <c r="C180" s="1">
        <v>162.34969985642499</v>
      </c>
      <c r="D180" s="1">
        <v>0</v>
      </c>
      <c r="E180" s="1">
        <v>2</v>
      </c>
      <c r="F180" s="1">
        <v>0</v>
      </c>
      <c r="G180" s="1">
        <v>0</v>
      </c>
      <c r="H180" s="1">
        <v>0</v>
      </c>
      <c r="I180" s="1">
        <v>2</v>
      </c>
      <c r="J180" s="1">
        <v>1</v>
      </c>
      <c r="K180" s="32">
        <v>0</v>
      </c>
      <c r="L180" s="32">
        <v>2</v>
      </c>
      <c r="M180" s="32">
        <v>1</v>
      </c>
      <c r="N180" s="32">
        <v>0</v>
      </c>
      <c r="O180" s="32">
        <v>0</v>
      </c>
      <c r="P180" s="32">
        <v>2</v>
      </c>
      <c r="Q180" s="32">
        <v>1</v>
      </c>
      <c r="R180" s="32" t="b">
        <v>1</v>
      </c>
    </row>
    <row r="181" spans="1:18">
      <c r="A181" s="4" t="s">
        <v>234</v>
      </c>
      <c r="B181" s="1">
        <v>-817.58907164135303</v>
      </c>
      <c r="C181" s="1">
        <v>-675.20627087302398</v>
      </c>
      <c r="D181" s="1">
        <v>0</v>
      </c>
      <c r="E181" s="1">
        <v>8</v>
      </c>
      <c r="F181" s="1">
        <v>8</v>
      </c>
      <c r="G181" s="1">
        <v>-4</v>
      </c>
      <c r="H181" s="1">
        <v>0</v>
      </c>
      <c r="I181" s="1">
        <v>-1</v>
      </c>
      <c r="J181" s="1">
        <v>-2</v>
      </c>
      <c r="K181" s="32">
        <v>0</v>
      </c>
      <c r="L181" s="32">
        <v>5</v>
      </c>
      <c r="M181" s="32">
        <v>5</v>
      </c>
      <c r="N181" s="32">
        <v>0</v>
      </c>
      <c r="O181" s="32">
        <v>0</v>
      </c>
      <c r="P181" s="32">
        <v>1</v>
      </c>
      <c r="Q181" s="32">
        <v>0</v>
      </c>
      <c r="R181" s="32" t="b">
        <v>1</v>
      </c>
    </row>
    <row r="182" spans="1:18">
      <c r="A182" t="s">
        <v>24</v>
      </c>
      <c r="B182" s="1">
        <v>120.95898181420399</v>
      </c>
      <c r="C182" s="1">
        <v>-747.90931126540602</v>
      </c>
      <c r="D182" s="1">
        <v>-4</v>
      </c>
      <c r="E182" s="1">
        <v>-4</v>
      </c>
      <c r="F182" s="1">
        <v>-3</v>
      </c>
      <c r="G182" s="1">
        <v>-2</v>
      </c>
      <c r="H182" s="1">
        <v>-2</v>
      </c>
      <c r="I182" s="1">
        <v>9</v>
      </c>
      <c r="J182" s="1">
        <v>-3</v>
      </c>
      <c r="K182" s="32">
        <v>0</v>
      </c>
      <c r="L182" s="32">
        <v>1</v>
      </c>
      <c r="M182" s="32">
        <v>0</v>
      </c>
      <c r="N182" s="32">
        <v>0</v>
      </c>
      <c r="O182" s="32">
        <v>0</v>
      </c>
      <c r="P182" s="32">
        <v>4</v>
      </c>
      <c r="Q182" s="32">
        <v>0</v>
      </c>
      <c r="R182" s="32" t="b">
        <v>1</v>
      </c>
    </row>
    <row r="183" spans="1:18">
      <c r="A183" s="9" t="s">
        <v>172</v>
      </c>
      <c r="B183" s="1">
        <v>-454.39434117043402</v>
      </c>
      <c r="C183" s="1">
        <v>133.464876780694</v>
      </c>
      <c r="D183" s="1">
        <v>-1</v>
      </c>
      <c r="E183" s="1">
        <v>5</v>
      </c>
      <c r="F183" s="1">
        <v>0</v>
      </c>
      <c r="G183" s="1">
        <v>-1</v>
      </c>
      <c r="H183" s="1">
        <v>-1</v>
      </c>
      <c r="I183" s="1">
        <v>1</v>
      </c>
      <c r="J183" s="1">
        <v>2</v>
      </c>
      <c r="K183" s="32">
        <v>0</v>
      </c>
      <c r="L183" s="32">
        <v>3</v>
      </c>
      <c r="M183" s="32">
        <v>0</v>
      </c>
      <c r="N183" s="32">
        <v>0</v>
      </c>
      <c r="O183" s="32">
        <v>0</v>
      </c>
      <c r="P183" s="32">
        <v>2</v>
      </c>
      <c r="Q183" s="32">
        <v>1</v>
      </c>
      <c r="R183" s="32" t="b">
        <v>1</v>
      </c>
    </row>
    <row r="184" spans="1:18">
      <c r="A184" s="3" t="s">
        <v>188</v>
      </c>
      <c r="B184" s="1">
        <v>745.887303059548</v>
      </c>
      <c r="C184" s="1">
        <v>-178.28853169560401</v>
      </c>
      <c r="D184" s="1">
        <v>-3</v>
      </c>
      <c r="E184" s="1">
        <v>3</v>
      </c>
      <c r="F184" s="1">
        <v>0</v>
      </c>
      <c r="G184" s="1">
        <v>2</v>
      </c>
      <c r="H184" s="1">
        <v>1</v>
      </c>
      <c r="I184" s="1">
        <v>-2</v>
      </c>
      <c r="J184" s="1">
        <v>2</v>
      </c>
      <c r="K184" s="32">
        <v>0</v>
      </c>
      <c r="L184" s="32">
        <v>2</v>
      </c>
      <c r="M184" s="32">
        <v>0</v>
      </c>
      <c r="N184" s="32">
        <v>1</v>
      </c>
      <c r="O184" s="32">
        <v>1</v>
      </c>
      <c r="P184" s="32">
        <v>0</v>
      </c>
      <c r="Q184" s="32">
        <v>1</v>
      </c>
      <c r="R184" s="32" t="b">
        <v>1</v>
      </c>
    </row>
    <row r="185" spans="1:18">
      <c r="A185" t="s">
        <v>129</v>
      </c>
      <c r="B185" s="1">
        <v>-82.915955520300301</v>
      </c>
      <c r="C185" s="1">
        <v>134.89820877972201</v>
      </c>
      <c r="D185" s="1">
        <v>-3</v>
      </c>
      <c r="E185" s="1">
        <v>6</v>
      </c>
      <c r="F185" s="1">
        <v>-2</v>
      </c>
      <c r="G185" s="1">
        <v>0</v>
      </c>
      <c r="H185" s="1">
        <v>-2</v>
      </c>
      <c r="I185" s="1">
        <v>-1</v>
      </c>
      <c r="J185" s="1">
        <v>3</v>
      </c>
      <c r="K185" s="32">
        <v>0</v>
      </c>
      <c r="L185" s="32">
        <v>3</v>
      </c>
      <c r="M185" s="32">
        <v>0</v>
      </c>
      <c r="N185" s="32">
        <v>0</v>
      </c>
      <c r="O185" s="32">
        <v>1</v>
      </c>
      <c r="P185" s="32">
        <v>1</v>
      </c>
      <c r="Q185" s="32">
        <v>1</v>
      </c>
      <c r="R185" s="32" t="b">
        <v>1</v>
      </c>
    </row>
    <row r="186" spans="1:18">
      <c r="A186" t="s">
        <v>98</v>
      </c>
      <c r="B186" s="1">
        <v>-741.86962030759003</v>
      </c>
      <c r="C186" s="1">
        <v>13.5431609468919</v>
      </c>
      <c r="D186" s="1">
        <v>0</v>
      </c>
      <c r="E186" s="1">
        <v>3</v>
      </c>
      <c r="F186" s="1">
        <v>0</v>
      </c>
      <c r="G186" s="1">
        <v>-3</v>
      </c>
      <c r="H186" s="1">
        <v>0</v>
      </c>
      <c r="I186" s="1">
        <v>1</v>
      </c>
      <c r="J186" s="1">
        <v>-3</v>
      </c>
      <c r="K186" s="32">
        <v>0</v>
      </c>
      <c r="L186" s="32">
        <v>2</v>
      </c>
      <c r="M186" s="32">
        <v>0</v>
      </c>
      <c r="N186" s="32">
        <v>0</v>
      </c>
      <c r="O186" s="32">
        <v>0</v>
      </c>
      <c r="P186" s="32">
        <v>2</v>
      </c>
      <c r="Q186" s="32">
        <v>0</v>
      </c>
      <c r="R186" s="32" t="b">
        <v>1</v>
      </c>
    </row>
    <row r="187" spans="1:18">
      <c r="A187" s="9" t="s">
        <v>269</v>
      </c>
      <c r="B187" s="1">
        <v>-331.36082349860999</v>
      </c>
      <c r="C187" s="1">
        <v>-630.32787884628397</v>
      </c>
      <c r="D187" s="1">
        <v>-3</v>
      </c>
      <c r="E187" s="1">
        <v>-2</v>
      </c>
      <c r="F187" s="1">
        <v>0</v>
      </c>
      <c r="G187" s="1">
        <v>-3</v>
      </c>
      <c r="H187" s="1">
        <v>-1</v>
      </c>
      <c r="I187" s="1">
        <v>4</v>
      </c>
      <c r="J187" s="1">
        <v>0</v>
      </c>
      <c r="K187" s="32">
        <v>0</v>
      </c>
      <c r="L187" s="32">
        <v>0</v>
      </c>
      <c r="M187" s="32">
        <v>0</v>
      </c>
      <c r="N187" s="32">
        <v>0</v>
      </c>
      <c r="O187" s="32">
        <v>0</v>
      </c>
      <c r="P187" s="32">
        <v>2</v>
      </c>
      <c r="Q187" s="32">
        <v>0</v>
      </c>
      <c r="R187" s="32" t="b">
        <v>1</v>
      </c>
    </row>
    <row r="188" spans="1:18">
      <c r="A188" s="9" t="s">
        <v>248</v>
      </c>
      <c r="B188" s="1">
        <v>924.53687980498501</v>
      </c>
      <c r="C188" s="1">
        <v>-330.65756162089798</v>
      </c>
      <c r="D188" s="1">
        <v>-4</v>
      </c>
      <c r="E188" s="1">
        <v>0</v>
      </c>
      <c r="F188" s="1">
        <v>4</v>
      </c>
      <c r="G188" s="1">
        <v>2</v>
      </c>
      <c r="H188" s="1">
        <v>-2</v>
      </c>
      <c r="I188" s="1">
        <v>4</v>
      </c>
      <c r="J188" s="1">
        <v>-2</v>
      </c>
      <c r="K188" s="32">
        <v>0</v>
      </c>
      <c r="L188" s="32">
        <v>0</v>
      </c>
      <c r="M188" s="32">
        <v>2</v>
      </c>
      <c r="N188" s="32">
        <v>1</v>
      </c>
      <c r="O188" s="32">
        <v>1</v>
      </c>
      <c r="P188" s="32">
        <v>2</v>
      </c>
      <c r="Q188" s="32">
        <v>0</v>
      </c>
      <c r="R188" s="32" t="b">
        <v>1</v>
      </c>
    </row>
    <row r="189" spans="1:18">
      <c r="A189" t="s">
        <v>62</v>
      </c>
      <c r="B189" s="1">
        <v>-601.30000000000098</v>
      </c>
      <c r="C189" s="1">
        <v>-995.10000000000105</v>
      </c>
      <c r="D189" s="1">
        <v>0</v>
      </c>
      <c r="E189" s="1">
        <v>-3</v>
      </c>
      <c r="F189" s="1">
        <v>4</v>
      </c>
      <c r="G189" s="1">
        <v>3</v>
      </c>
      <c r="H189" s="1">
        <v>0</v>
      </c>
      <c r="I189" s="1">
        <v>-2</v>
      </c>
      <c r="J189" s="1">
        <v>-1</v>
      </c>
      <c r="K189" s="32">
        <v>0</v>
      </c>
      <c r="L189" s="32">
        <v>0</v>
      </c>
      <c r="M189" s="32">
        <v>1</v>
      </c>
      <c r="N189" s="32">
        <v>1</v>
      </c>
      <c r="O189" s="32">
        <v>0</v>
      </c>
      <c r="P189" s="32">
        <v>1</v>
      </c>
      <c r="Q189" s="32">
        <v>0</v>
      </c>
      <c r="R189" s="32" t="b">
        <v>1</v>
      </c>
    </row>
    <row r="190" spans="1:18">
      <c r="A190" s="9" t="s">
        <v>272</v>
      </c>
      <c r="B190" s="1">
        <v>330.62624186938001</v>
      </c>
      <c r="C190" s="1">
        <v>-594.40353447522602</v>
      </c>
      <c r="D190" s="1">
        <v>-2</v>
      </c>
      <c r="E190" s="1">
        <v>2</v>
      </c>
      <c r="F190" s="1">
        <v>0</v>
      </c>
      <c r="G190" s="1">
        <v>-2</v>
      </c>
      <c r="H190" s="1">
        <v>-2</v>
      </c>
      <c r="I190" s="1">
        <v>2</v>
      </c>
      <c r="J190" s="1">
        <v>0</v>
      </c>
      <c r="K190" s="32">
        <v>0</v>
      </c>
      <c r="L190" s="32">
        <v>1</v>
      </c>
      <c r="M190" s="32">
        <v>0</v>
      </c>
      <c r="N190" s="32">
        <v>0</v>
      </c>
      <c r="O190" s="32">
        <v>0</v>
      </c>
      <c r="P190" s="32">
        <v>1</v>
      </c>
      <c r="Q190" s="32">
        <v>0</v>
      </c>
      <c r="R190" s="32" t="b">
        <v>1</v>
      </c>
    </row>
    <row r="191" spans="1:18">
      <c r="A191" s="9" t="s">
        <v>195</v>
      </c>
      <c r="B191" s="1">
        <v>163.642366884788</v>
      </c>
      <c r="C191" s="1">
        <v>166.07568337593199</v>
      </c>
      <c r="D191" s="1">
        <v>-2</v>
      </c>
      <c r="E191" s="1">
        <v>3</v>
      </c>
      <c r="F191" s="1">
        <v>-2</v>
      </c>
      <c r="G191" s="1">
        <v>-1</v>
      </c>
      <c r="H191" s="1">
        <v>1</v>
      </c>
      <c r="I191" s="1">
        <v>0</v>
      </c>
      <c r="J191" s="1">
        <v>2</v>
      </c>
      <c r="K191" s="32">
        <v>0</v>
      </c>
      <c r="L191" s="32">
        <v>2</v>
      </c>
      <c r="M191" s="32">
        <v>0</v>
      </c>
      <c r="N191" s="32">
        <v>0</v>
      </c>
      <c r="O191" s="32">
        <v>2</v>
      </c>
      <c r="P191" s="32">
        <v>1</v>
      </c>
      <c r="Q191" s="32">
        <v>1</v>
      </c>
      <c r="R191" s="32" t="b">
        <v>1</v>
      </c>
    </row>
    <row r="192" spans="1:18">
      <c r="A192" s="7" t="s">
        <v>271</v>
      </c>
      <c r="B192" s="1">
        <v>-37.968728897955202</v>
      </c>
      <c r="C192" s="1">
        <v>-218.87582811042799</v>
      </c>
      <c r="D192" s="1">
        <v>-2</v>
      </c>
      <c r="E192" s="1">
        <v>2</v>
      </c>
      <c r="F192" s="1">
        <v>0</v>
      </c>
      <c r="G192" s="1">
        <v>0</v>
      </c>
      <c r="H192" s="1">
        <v>-1</v>
      </c>
      <c r="I192" s="1">
        <v>4</v>
      </c>
      <c r="J192" s="1">
        <v>0</v>
      </c>
      <c r="K192" s="32">
        <v>0</v>
      </c>
      <c r="L192" s="32">
        <v>2</v>
      </c>
      <c r="M192" s="32">
        <v>0</v>
      </c>
      <c r="N192" s="32">
        <v>0</v>
      </c>
      <c r="O192" s="32">
        <v>0</v>
      </c>
      <c r="P192" s="32">
        <v>3</v>
      </c>
      <c r="Q192" s="32">
        <v>0</v>
      </c>
      <c r="R192" s="32" t="b">
        <v>1</v>
      </c>
    </row>
    <row r="193" spans="1:18">
      <c r="A193" t="s">
        <v>55</v>
      </c>
      <c r="B193" s="1">
        <v>273.47522686799999</v>
      </c>
      <c r="C193" s="1">
        <v>866.96196212513405</v>
      </c>
      <c r="D193" s="1">
        <v>-2</v>
      </c>
      <c r="E193" s="1">
        <v>-9</v>
      </c>
      <c r="F193" s="1">
        <v>12</v>
      </c>
      <c r="G193" s="1">
        <v>6</v>
      </c>
      <c r="H193" s="1">
        <v>-1</v>
      </c>
      <c r="I193" s="1">
        <v>-7</v>
      </c>
      <c r="J193" s="1">
        <v>0</v>
      </c>
      <c r="K193" s="32">
        <v>0</v>
      </c>
      <c r="L193" s="32">
        <v>2</v>
      </c>
      <c r="M193" s="32">
        <v>2</v>
      </c>
      <c r="N193" s="32">
        <v>2</v>
      </c>
      <c r="O193" s="32">
        <v>0</v>
      </c>
      <c r="P193" s="32">
        <v>2</v>
      </c>
      <c r="Q193" s="32">
        <v>0</v>
      </c>
      <c r="R193" s="32" t="b">
        <v>1</v>
      </c>
    </row>
    <row r="194" spans="1:18">
      <c r="A194" s="9" t="s">
        <v>180</v>
      </c>
      <c r="B194" s="1">
        <v>-743.43111333244303</v>
      </c>
      <c r="C194" s="1">
        <v>726.84907317403201</v>
      </c>
      <c r="D194" s="1">
        <v>-2</v>
      </c>
      <c r="E194" s="1">
        <v>-1</v>
      </c>
      <c r="F194" s="1">
        <v>3</v>
      </c>
      <c r="G194" s="1">
        <v>0</v>
      </c>
      <c r="H194" s="1">
        <v>0</v>
      </c>
      <c r="I194" s="1">
        <v>1</v>
      </c>
      <c r="J194" s="1">
        <v>2</v>
      </c>
      <c r="K194" s="32">
        <v>0</v>
      </c>
      <c r="L194" s="32">
        <v>1</v>
      </c>
      <c r="M194" s="32">
        <v>1</v>
      </c>
      <c r="N194" s="32">
        <v>0</v>
      </c>
      <c r="O194" s="32">
        <v>0</v>
      </c>
      <c r="P194" s="32">
        <v>1</v>
      </c>
      <c r="Q194" s="32">
        <v>1</v>
      </c>
      <c r="R194" s="32" t="b">
        <v>1</v>
      </c>
    </row>
    <row r="195" spans="1:18">
      <c r="A195" t="s">
        <v>141</v>
      </c>
      <c r="B195" s="1">
        <v>-263.25018981396602</v>
      </c>
      <c r="C195" s="1">
        <v>915.24930341285904</v>
      </c>
      <c r="D195" s="1">
        <v>0</v>
      </c>
      <c r="E195" s="1">
        <v>0</v>
      </c>
      <c r="F195" s="1">
        <v>0</v>
      </c>
      <c r="G195" s="1">
        <v>0</v>
      </c>
      <c r="H195" s="1">
        <v>0</v>
      </c>
      <c r="I195" s="1">
        <v>0</v>
      </c>
      <c r="J195" s="1">
        <v>0</v>
      </c>
      <c r="K195" s="32">
        <v>0</v>
      </c>
      <c r="L195" s="32">
        <v>0</v>
      </c>
      <c r="M195" s="32">
        <v>0</v>
      </c>
      <c r="N195" s="32">
        <v>0</v>
      </c>
      <c r="O195" s="32">
        <v>0</v>
      </c>
      <c r="P195" s="32">
        <v>0</v>
      </c>
      <c r="Q195" s="32">
        <v>0</v>
      </c>
      <c r="R195" s="32" t="b">
        <v>0</v>
      </c>
    </row>
    <row r="196" spans="1:18">
      <c r="A196" t="s">
        <v>90</v>
      </c>
      <c r="B196" s="1">
        <v>407.95123495293001</v>
      </c>
      <c r="C196" s="1">
        <v>-873.95652990786596</v>
      </c>
      <c r="D196" s="1">
        <v>-3</v>
      </c>
      <c r="E196" s="1">
        <v>5</v>
      </c>
      <c r="F196" s="1">
        <v>8</v>
      </c>
      <c r="G196" s="1">
        <v>0</v>
      </c>
      <c r="H196" s="1">
        <v>-5</v>
      </c>
      <c r="I196" s="1">
        <v>-4</v>
      </c>
      <c r="J196" s="1">
        <v>-7</v>
      </c>
      <c r="K196" s="32">
        <v>0</v>
      </c>
      <c r="L196" s="32">
        <v>2</v>
      </c>
      <c r="M196" s="32">
        <v>2</v>
      </c>
      <c r="N196" s="32">
        <v>1</v>
      </c>
      <c r="O196" s="32">
        <v>1</v>
      </c>
      <c r="P196" s="32">
        <v>1</v>
      </c>
      <c r="Q196" s="32">
        <v>0</v>
      </c>
      <c r="R196" s="32" t="b">
        <v>1</v>
      </c>
    </row>
    <row r="197" spans="1:18">
      <c r="A197" s="4" t="s">
        <v>157</v>
      </c>
      <c r="B197" s="1">
        <v>30.961365529496302</v>
      </c>
      <c r="C197" s="1">
        <v>-317.14974945212799</v>
      </c>
      <c r="D197" s="1">
        <v>-17</v>
      </c>
      <c r="E197" s="1">
        <v>-8</v>
      </c>
      <c r="F197" s="1">
        <v>0</v>
      </c>
      <c r="G197" s="1">
        <v>4</v>
      </c>
      <c r="H197" s="1">
        <v>-5</v>
      </c>
      <c r="I197" s="1">
        <v>3</v>
      </c>
      <c r="J197" s="1">
        <v>8</v>
      </c>
      <c r="K197" s="32">
        <v>0</v>
      </c>
      <c r="L197" s="32">
        <v>2</v>
      </c>
      <c r="M197" s="32">
        <v>0</v>
      </c>
      <c r="N197" s="32">
        <v>1</v>
      </c>
      <c r="O197" s="32">
        <v>0</v>
      </c>
      <c r="P197" s="32">
        <v>3</v>
      </c>
      <c r="Q197" s="32">
        <v>2</v>
      </c>
      <c r="R197" s="32" t="b">
        <v>1</v>
      </c>
    </row>
    <row r="198" spans="1:18">
      <c r="A198" t="s">
        <v>261</v>
      </c>
      <c r="B198" s="1">
        <v>-142.624059601325</v>
      </c>
      <c r="C198" s="1">
        <v>-944.27768370168303</v>
      </c>
      <c r="D198" s="1">
        <v>-1</v>
      </c>
      <c r="E198" s="1">
        <v>1</v>
      </c>
      <c r="F198" s="1">
        <v>-2</v>
      </c>
      <c r="G198" s="1">
        <v>-1</v>
      </c>
      <c r="H198" s="1">
        <v>0</v>
      </c>
      <c r="I198" s="1">
        <v>6</v>
      </c>
      <c r="J198" s="1">
        <v>-4</v>
      </c>
      <c r="K198" s="32">
        <v>0</v>
      </c>
      <c r="L198" s="32">
        <v>1</v>
      </c>
      <c r="M198" s="32">
        <v>1</v>
      </c>
      <c r="N198" s="32">
        <v>0</v>
      </c>
      <c r="O198" s="32">
        <v>1</v>
      </c>
      <c r="P198" s="32">
        <v>3</v>
      </c>
      <c r="Q198" s="32">
        <v>0</v>
      </c>
      <c r="R198" s="32" t="b">
        <v>1</v>
      </c>
    </row>
    <row r="199" spans="1:18">
      <c r="A199" t="s">
        <v>319</v>
      </c>
      <c r="B199" s="1">
        <v>365.10342953943803</v>
      </c>
      <c r="C199" s="1">
        <v>50.720721494414903</v>
      </c>
      <c r="D199" s="1">
        <v>-1</v>
      </c>
      <c r="E199" s="1">
        <v>2</v>
      </c>
      <c r="F199" s="1">
        <v>0</v>
      </c>
      <c r="G199" s="1">
        <v>-1</v>
      </c>
      <c r="H199" s="1">
        <v>-1</v>
      </c>
      <c r="I199" s="1">
        <v>3</v>
      </c>
      <c r="J199" s="1">
        <v>-1</v>
      </c>
      <c r="K199" s="32">
        <v>0</v>
      </c>
      <c r="L199" s="32">
        <v>1</v>
      </c>
      <c r="M199" s="32">
        <v>0</v>
      </c>
      <c r="N199" s="32">
        <v>0</v>
      </c>
      <c r="O199" s="32">
        <v>0</v>
      </c>
      <c r="P199" s="32">
        <v>2</v>
      </c>
      <c r="Q199" s="32">
        <v>0</v>
      </c>
      <c r="R199" s="32" t="b">
        <v>1</v>
      </c>
    </row>
    <row r="200" spans="1:18">
      <c r="A200" t="s">
        <v>14</v>
      </c>
      <c r="B200" s="1">
        <v>990.86216144071102</v>
      </c>
      <c r="C200" s="1">
        <v>-947.89250833939195</v>
      </c>
      <c r="D200" s="1">
        <v>-3</v>
      </c>
      <c r="E200" s="1">
        <v>8</v>
      </c>
      <c r="F200" s="1">
        <v>1</v>
      </c>
      <c r="G200" s="1">
        <v>0</v>
      </c>
      <c r="H200" s="1">
        <v>2</v>
      </c>
      <c r="I200" s="1">
        <v>-1</v>
      </c>
      <c r="J200" s="1">
        <v>0</v>
      </c>
      <c r="K200" s="32">
        <v>0</v>
      </c>
      <c r="L200" s="32">
        <v>3</v>
      </c>
      <c r="M200" s="32">
        <v>1</v>
      </c>
      <c r="N200" s="32">
        <v>1</v>
      </c>
      <c r="O200" s="32">
        <v>1</v>
      </c>
      <c r="P200" s="32">
        <v>0</v>
      </c>
      <c r="Q200" s="32">
        <v>0</v>
      </c>
      <c r="R200" s="32" t="b">
        <v>1</v>
      </c>
    </row>
    <row r="201" spans="1:18">
      <c r="A201" t="s">
        <v>107</v>
      </c>
      <c r="B201" s="1">
        <v>-865.93355850552302</v>
      </c>
      <c r="C201" s="1">
        <v>-906.34648599843501</v>
      </c>
      <c r="D201" s="1">
        <v>-2</v>
      </c>
      <c r="E201" s="1">
        <v>-2</v>
      </c>
      <c r="F201" s="1">
        <v>1</v>
      </c>
      <c r="G201" s="1">
        <v>1</v>
      </c>
      <c r="H201" s="1">
        <v>2</v>
      </c>
      <c r="I201" s="1">
        <v>0</v>
      </c>
      <c r="J201" s="1">
        <v>0</v>
      </c>
      <c r="K201" s="32">
        <v>0</v>
      </c>
      <c r="L201" s="32">
        <v>0</v>
      </c>
      <c r="M201" s="32">
        <v>1</v>
      </c>
      <c r="N201" s="32">
        <v>1</v>
      </c>
      <c r="O201" s="32">
        <v>1</v>
      </c>
      <c r="P201" s="32">
        <v>0</v>
      </c>
      <c r="Q201" s="32">
        <v>0</v>
      </c>
      <c r="R201" s="32" t="b">
        <v>1</v>
      </c>
    </row>
    <row r="202" spans="1:18">
      <c r="A202" t="s">
        <v>56</v>
      </c>
      <c r="B202" s="1">
        <v>853.55680780970704</v>
      </c>
      <c r="C202" s="1">
        <v>-561.93455813643004</v>
      </c>
      <c r="D202" s="1">
        <v>-2</v>
      </c>
      <c r="E202" s="1">
        <v>1</v>
      </c>
      <c r="F202" s="1">
        <v>-2</v>
      </c>
      <c r="G202" s="1">
        <v>0</v>
      </c>
      <c r="H202" s="1">
        <v>-1</v>
      </c>
      <c r="I202" s="1">
        <v>3</v>
      </c>
      <c r="J202" s="1">
        <v>2</v>
      </c>
      <c r="K202" s="32">
        <v>0</v>
      </c>
      <c r="L202" s="32">
        <v>1</v>
      </c>
      <c r="M202" s="32">
        <v>0</v>
      </c>
      <c r="N202" s="32">
        <v>0</v>
      </c>
      <c r="O202" s="32">
        <v>0</v>
      </c>
      <c r="P202" s="32">
        <v>2</v>
      </c>
      <c r="Q202" s="32">
        <v>2</v>
      </c>
      <c r="R202" s="32" t="b">
        <v>1</v>
      </c>
    </row>
    <row r="203" spans="1:18">
      <c r="A203" t="s">
        <v>184</v>
      </c>
      <c r="B203" s="1">
        <v>-912.66830688524601</v>
      </c>
      <c r="C203" s="1">
        <v>-881.88916135867805</v>
      </c>
      <c r="D203" s="1">
        <v>0</v>
      </c>
      <c r="E203" s="1">
        <v>0</v>
      </c>
      <c r="F203" s="1">
        <v>0</v>
      </c>
      <c r="G203" s="1">
        <v>3</v>
      </c>
      <c r="H203" s="1">
        <v>-3</v>
      </c>
      <c r="I203" s="1">
        <v>3</v>
      </c>
      <c r="J203" s="1">
        <v>0</v>
      </c>
      <c r="K203" s="32">
        <v>0</v>
      </c>
      <c r="L203" s="32">
        <v>0</v>
      </c>
      <c r="M203" s="32">
        <v>0</v>
      </c>
      <c r="N203" s="32">
        <v>1</v>
      </c>
      <c r="O203" s="32">
        <v>0</v>
      </c>
      <c r="P203" s="32">
        <v>1</v>
      </c>
      <c r="Q203" s="32">
        <v>0</v>
      </c>
      <c r="R203" s="32" t="b">
        <v>1</v>
      </c>
    </row>
    <row r="204" spans="1:18">
      <c r="A204" t="s">
        <v>313</v>
      </c>
      <c r="B204" s="1">
        <v>-141.89208733738101</v>
      </c>
      <c r="C204" s="1">
        <v>586.69438887033402</v>
      </c>
      <c r="D204" s="1">
        <v>0</v>
      </c>
      <c r="E204" s="1">
        <v>0</v>
      </c>
      <c r="F204" s="1">
        <v>0</v>
      </c>
      <c r="G204" s="1">
        <v>0</v>
      </c>
      <c r="H204" s="1">
        <v>-1</v>
      </c>
      <c r="I204" s="1">
        <v>1</v>
      </c>
      <c r="J204" s="1">
        <v>0</v>
      </c>
      <c r="K204" s="32">
        <v>0</v>
      </c>
      <c r="L204" s="32">
        <v>1</v>
      </c>
      <c r="M204" s="32">
        <v>0</v>
      </c>
      <c r="N204" s="32">
        <v>1</v>
      </c>
      <c r="O204" s="32">
        <v>0</v>
      </c>
      <c r="P204" s="32">
        <v>1</v>
      </c>
      <c r="Q204" s="32">
        <v>1</v>
      </c>
      <c r="R204" s="32" t="b">
        <v>1</v>
      </c>
    </row>
    <row r="205" spans="1:18">
      <c r="A205" t="s">
        <v>136</v>
      </c>
      <c r="B205" s="1">
        <v>-168.30005507623801</v>
      </c>
      <c r="C205" s="1">
        <v>421.612167809575</v>
      </c>
      <c r="D205" s="1">
        <v>0</v>
      </c>
      <c r="E205" s="1">
        <v>0</v>
      </c>
      <c r="F205" s="1">
        <v>0</v>
      </c>
      <c r="G205" s="1">
        <v>0</v>
      </c>
      <c r="H205" s="1">
        <v>0</v>
      </c>
      <c r="I205" s="1">
        <v>0</v>
      </c>
      <c r="J205" s="1">
        <v>0</v>
      </c>
      <c r="K205" s="32">
        <v>0</v>
      </c>
      <c r="L205" s="32">
        <v>0</v>
      </c>
      <c r="M205" s="32">
        <v>0</v>
      </c>
      <c r="N205" s="32">
        <v>0</v>
      </c>
      <c r="O205" s="32">
        <v>0</v>
      </c>
      <c r="P205" s="32">
        <v>0</v>
      </c>
      <c r="Q205" s="32">
        <v>0</v>
      </c>
      <c r="R205" s="32" t="b">
        <v>0</v>
      </c>
    </row>
    <row r="206" spans="1:18">
      <c r="A206" t="s">
        <v>310</v>
      </c>
      <c r="B206" s="1">
        <v>194.866221310832</v>
      </c>
      <c r="C206" s="1">
        <v>743.93931012735004</v>
      </c>
      <c r="D206" s="1">
        <v>0</v>
      </c>
      <c r="E206" s="1">
        <v>-4</v>
      </c>
      <c r="F206" s="1">
        <v>0</v>
      </c>
      <c r="G206" s="1">
        <v>4</v>
      </c>
      <c r="H206" s="1">
        <v>0</v>
      </c>
      <c r="I206" s="1">
        <v>4</v>
      </c>
      <c r="J206" s="1">
        <v>0</v>
      </c>
      <c r="K206" s="32">
        <v>0</v>
      </c>
      <c r="L206" s="32">
        <v>0</v>
      </c>
      <c r="M206" s="32">
        <v>0</v>
      </c>
      <c r="N206" s="32">
        <v>1</v>
      </c>
      <c r="O206" s="32">
        <v>0</v>
      </c>
      <c r="P206" s="32">
        <v>1</v>
      </c>
      <c r="Q206" s="32">
        <v>0</v>
      </c>
      <c r="R206" s="32" t="b">
        <v>1</v>
      </c>
    </row>
    <row r="207" spans="1:18">
      <c r="A207" t="s">
        <v>189</v>
      </c>
      <c r="B207" s="1">
        <v>-636.79109731946903</v>
      </c>
      <c r="C207" s="1">
        <v>152.13487697547299</v>
      </c>
      <c r="D207" s="1">
        <v>-1</v>
      </c>
      <c r="E207" s="1">
        <v>2</v>
      </c>
      <c r="F207" s="1">
        <v>1</v>
      </c>
      <c r="G207" s="1">
        <v>0</v>
      </c>
      <c r="H207" s="1">
        <v>0</v>
      </c>
      <c r="I207" s="1">
        <v>2</v>
      </c>
      <c r="J207" s="1">
        <v>3</v>
      </c>
      <c r="K207" s="32">
        <v>0</v>
      </c>
      <c r="L207" s="32">
        <v>2</v>
      </c>
      <c r="M207" s="32">
        <v>1</v>
      </c>
      <c r="N207" s="32">
        <v>0</v>
      </c>
      <c r="O207" s="32">
        <v>0</v>
      </c>
      <c r="P207" s="32">
        <v>2</v>
      </c>
      <c r="Q207" s="32">
        <v>2</v>
      </c>
      <c r="R207" s="32" t="b">
        <v>1</v>
      </c>
    </row>
    <row r="208" spans="1:18">
      <c r="A208" t="s">
        <v>257</v>
      </c>
      <c r="B208" s="1">
        <v>333.44965666858099</v>
      </c>
      <c r="C208" s="1">
        <v>-807.19045317416396</v>
      </c>
      <c r="D208" s="1">
        <v>-7</v>
      </c>
      <c r="E208" s="1">
        <v>5</v>
      </c>
      <c r="F208" s="1">
        <v>0</v>
      </c>
      <c r="G208" s="1">
        <v>0</v>
      </c>
      <c r="H208" s="1">
        <v>-1</v>
      </c>
      <c r="I208" s="1">
        <v>0</v>
      </c>
      <c r="J208" s="1">
        <v>0</v>
      </c>
      <c r="K208" s="32">
        <v>0</v>
      </c>
      <c r="L208" s="32">
        <v>3</v>
      </c>
      <c r="M208" s="32">
        <v>0</v>
      </c>
      <c r="N208" s="32">
        <v>1</v>
      </c>
      <c r="O208" s="32">
        <v>1</v>
      </c>
      <c r="P208" s="32">
        <v>1</v>
      </c>
      <c r="Q208" s="32">
        <v>0</v>
      </c>
      <c r="R208" s="32" t="b">
        <v>1</v>
      </c>
    </row>
    <row r="209" spans="1:18">
      <c r="A209" t="s">
        <v>237</v>
      </c>
      <c r="B209" s="1">
        <v>-856.82626864353006</v>
      </c>
      <c r="C209" s="1">
        <v>-581.98761838953601</v>
      </c>
      <c r="D209" s="1">
        <v>-9</v>
      </c>
      <c r="E209" s="1">
        <v>-5</v>
      </c>
      <c r="F209" s="1">
        <v>2</v>
      </c>
      <c r="G209" s="1">
        <v>-2</v>
      </c>
      <c r="H209" s="1">
        <v>10</v>
      </c>
      <c r="I209" s="1">
        <v>0</v>
      </c>
      <c r="J209" s="1">
        <v>0</v>
      </c>
      <c r="K209" s="32">
        <v>0</v>
      </c>
      <c r="L209" s="32">
        <v>2</v>
      </c>
      <c r="M209" s="32">
        <v>1</v>
      </c>
      <c r="N209" s="32">
        <v>0</v>
      </c>
      <c r="O209" s="32">
        <v>4</v>
      </c>
      <c r="P209" s="32">
        <v>1</v>
      </c>
      <c r="Q209" s="32">
        <v>1</v>
      </c>
      <c r="R209" s="32" t="b">
        <v>1</v>
      </c>
    </row>
    <row r="210" spans="1:18">
      <c r="A210" t="s">
        <v>170</v>
      </c>
      <c r="B210" s="1">
        <v>-712.20896002409404</v>
      </c>
      <c r="C210" s="1">
        <v>435.94661170429998</v>
      </c>
      <c r="D210" s="1">
        <v>-1</v>
      </c>
      <c r="E210" s="1">
        <v>8</v>
      </c>
      <c r="F210" s="1">
        <v>-3</v>
      </c>
      <c r="G210" s="1">
        <v>-3</v>
      </c>
      <c r="H210" s="1">
        <v>-6</v>
      </c>
      <c r="I210" s="1">
        <v>0</v>
      </c>
      <c r="J210" s="1">
        <v>3</v>
      </c>
      <c r="K210" s="32">
        <v>0</v>
      </c>
      <c r="L210" s="32">
        <v>4</v>
      </c>
      <c r="M210" s="32">
        <v>1</v>
      </c>
      <c r="N210" s="32">
        <v>1</v>
      </c>
      <c r="O210" s="32">
        <v>0</v>
      </c>
      <c r="P210" s="32">
        <v>1</v>
      </c>
      <c r="Q210" s="32">
        <v>4</v>
      </c>
      <c r="R210" s="32" t="b">
        <v>1</v>
      </c>
    </row>
    <row r="211" spans="1:18">
      <c r="A211" t="s">
        <v>314</v>
      </c>
      <c r="B211" s="1">
        <v>710.85000000000105</v>
      </c>
      <c r="C211" s="1">
        <v>-100</v>
      </c>
      <c r="D211" s="1">
        <v>-5</v>
      </c>
      <c r="E211" s="1">
        <v>8</v>
      </c>
      <c r="F211" s="1">
        <v>-3</v>
      </c>
      <c r="G211" s="1">
        <v>-1</v>
      </c>
      <c r="H211" s="1">
        <v>-14</v>
      </c>
      <c r="I211" s="1">
        <v>29</v>
      </c>
      <c r="J211" s="1">
        <v>-21</v>
      </c>
      <c r="K211" s="32">
        <v>0</v>
      </c>
      <c r="L211" s="32">
        <v>6</v>
      </c>
      <c r="M211" s="32">
        <v>2</v>
      </c>
      <c r="N211" s="32">
        <v>0</v>
      </c>
      <c r="O211" s="32">
        <v>3</v>
      </c>
      <c r="P211" s="32">
        <v>17</v>
      </c>
      <c r="Q211" s="32">
        <v>1</v>
      </c>
      <c r="R211" s="32" t="b">
        <v>1</v>
      </c>
    </row>
    <row r="212" spans="1:18">
      <c r="A212" t="s">
        <v>27</v>
      </c>
      <c r="B212" s="1">
        <v>-282.98642315107497</v>
      </c>
      <c r="C212" s="1">
        <v>632.68377086380804</v>
      </c>
      <c r="D212" s="1">
        <v>0</v>
      </c>
      <c r="E212" s="1">
        <v>3</v>
      </c>
      <c r="F212" s="1">
        <v>-2</v>
      </c>
      <c r="G212" s="1">
        <v>3</v>
      </c>
      <c r="H212" s="1">
        <v>-2</v>
      </c>
      <c r="I212" s="1">
        <v>0</v>
      </c>
      <c r="J212" s="1">
        <v>5</v>
      </c>
      <c r="K212" s="32">
        <v>0</v>
      </c>
      <c r="L212" s="32">
        <v>3</v>
      </c>
      <c r="M212" s="32">
        <v>0</v>
      </c>
      <c r="N212" s="32">
        <v>2</v>
      </c>
      <c r="O212" s="32">
        <v>0</v>
      </c>
      <c r="P212" s="32">
        <v>2</v>
      </c>
      <c r="Q212" s="32">
        <v>3</v>
      </c>
      <c r="R212" s="32" t="b">
        <v>1</v>
      </c>
    </row>
    <row r="213" spans="1:18">
      <c r="A213" t="s">
        <v>76</v>
      </c>
      <c r="B213" s="1">
        <v>372.40380795234398</v>
      </c>
      <c r="C213" s="1">
        <v>409.14982919841202</v>
      </c>
      <c r="D213" s="1">
        <v>-5</v>
      </c>
      <c r="E213" s="1">
        <v>2</v>
      </c>
      <c r="F213" s="1">
        <v>0</v>
      </c>
      <c r="G213" s="1">
        <v>-5</v>
      </c>
      <c r="H213" s="1">
        <v>3</v>
      </c>
      <c r="I213" s="1">
        <v>1</v>
      </c>
      <c r="J213" s="1">
        <v>-3</v>
      </c>
      <c r="K213" s="32">
        <v>0</v>
      </c>
      <c r="L213" s="32">
        <v>1</v>
      </c>
      <c r="M213" s="32">
        <v>0</v>
      </c>
      <c r="N213" s="32">
        <v>0</v>
      </c>
      <c r="O213" s="32">
        <v>1</v>
      </c>
      <c r="P213" s="32">
        <v>1</v>
      </c>
      <c r="Q213" s="32">
        <v>0</v>
      </c>
      <c r="R213" s="32" t="b">
        <v>1</v>
      </c>
    </row>
    <row r="214" spans="1:18">
      <c r="A214" s="7" t="s">
        <v>326</v>
      </c>
      <c r="B214" s="1">
        <v>-271.36575826322098</v>
      </c>
      <c r="C214" s="1">
        <v>-473.14990100795501</v>
      </c>
      <c r="D214" s="1">
        <v>-2</v>
      </c>
      <c r="E214" s="1">
        <v>3</v>
      </c>
      <c r="F214" s="1">
        <v>1</v>
      </c>
      <c r="G214" s="1">
        <v>-2</v>
      </c>
      <c r="H214" s="1">
        <v>0</v>
      </c>
      <c r="I214" s="1">
        <v>1</v>
      </c>
      <c r="J214" s="1">
        <v>-1</v>
      </c>
      <c r="K214" s="32">
        <v>0</v>
      </c>
      <c r="L214" s="32">
        <v>3</v>
      </c>
      <c r="M214" s="32">
        <v>1</v>
      </c>
      <c r="N214" s="32">
        <v>0</v>
      </c>
      <c r="O214" s="32">
        <v>0</v>
      </c>
      <c r="P214" s="32">
        <v>1</v>
      </c>
      <c r="Q214" s="32">
        <v>0</v>
      </c>
      <c r="R214" s="32" t="b">
        <v>1</v>
      </c>
    </row>
    <row r="215" spans="1:18">
      <c r="A215" t="s">
        <v>57</v>
      </c>
      <c r="B215" s="1">
        <v>667.935362340295</v>
      </c>
      <c r="C215" s="1">
        <v>-660.71988492623404</v>
      </c>
      <c r="D215" s="1">
        <v>-4</v>
      </c>
      <c r="E215" s="1">
        <v>1</v>
      </c>
      <c r="F215" s="1">
        <v>3</v>
      </c>
      <c r="G215" s="1">
        <v>-3</v>
      </c>
      <c r="H215" s="1">
        <v>-3</v>
      </c>
      <c r="I215" s="1">
        <v>4</v>
      </c>
      <c r="J215" s="1">
        <v>-1</v>
      </c>
      <c r="K215" s="32">
        <v>0</v>
      </c>
      <c r="L215" s="32">
        <v>1</v>
      </c>
      <c r="M215" s="32">
        <v>1</v>
      </c>
      <c r="N215" s="32">
        <v>0</v>
      </c>
      <c r="O215" s="32">
        <v>0</v>
      </c>
      <c r="P215" s="32">
        <v>2</v>
      </c>
      <c r="Q215" s="32">
        <v>0</v>
      </c>
      <c r="R215" s="32" t="b">
        <v>1</v>
      </c>
    </row>
    <row r="216" spans="1:18">
      <c r="A216" s="7" t="s">
        <v>215</v>
      </c>
      <c r="B216" s="1">
        <v>-316.44372303762498</v>
      </c>
      <c r="C216" s="1">
        <v>154.90101308980201</v>
      </c>
      <c r="D216" s="1">
        <v>-2</v>
      </c>
      <c r="E216" s="1">
        <v>2</v>
      </c>
      <c r="F216" s="1">
        <v>0</v>
      </c>
      <c r="G216" s="1">
        <v>0</v>
      </c>
      <c r="H216" s="1">
        <v>1</v>
      </c>
      <c r="I216" s="1">
        <v>5</v>
      </c>
      <c r="J216" s="1">
        <v>-1</v>
      </c>
      <c r="K216" s="32">
        <v>0</v>
      </c>
      <c r="L216" s="32">
        <v>2</v>
      </c>
      <c r="M216" s="32">
        <v>0</v>
      </c>
      <c r="N216" s="32">
        <v>0</v>
      </c>
      <c r="O216" s="32">
        <v>1</v>
      </c>
      <c r="P216" s="32">
        <v>3</v>
      </c>
      <c r="Q216" s="32">
        <v>1</v>
      </c>
      <c r="R216" s="32" t="b">
        <v>1</v>
      </c>
    </row>
    <row r="217" spans="1:18">
      <c r="A217" t="s">
        <v>29</v>
      </c>
      <c r="B217" s="1">
        <v>511.70525308967399</v>
      </c>
      <c r="C217" s="1">
        <v>187.32579791170701</v>
      </c>
      <c r="D217" s="1">
        <v>-2</v>
      </c>
      <c r="E217" s="1">
        <v>-6</v>
      </c>
      <c r="F217" s="1">
        <v>-4</v>
      </c>
      <c r="G217" s="1">
        <v>0</v>
      </c>
      <c r="H217" s="1">
        <v>12</v>
      </c>
      <c r="I217" s="1">
        <v>11</v>
      </c>
      <c r="J217" s="1">
        <v>-9</v>
      </c>
      <c r="K217" s="32">
        <v>0</v>
      </c>
      <c r="L217" s="32">
        <v>2</v>
      </c>
      <c r="M217" s="32">
        <v>0</v>
      </c>
      <c r="N217" s="32">
        <v>0</v>
      </c>
      <c r="O217" s="32">
        <v>5</v>
      </c>
      <c r="P217" s="32">
        <v>5</v>
      </c>
      <c r="Q217" s="32">
        <v>1</v>
      </c>
      <c r="R217" s="32" t="b">
        <v>1</v>
      </c>
    </row>
    <row r="218" spans="1:18">
      <c r="A218" s="9" t="s">
        <v>190</v>
      </c>
      <c r="B218" s="1">
        <v>68.556974609693398</v>
      </c>
      <c r="C218" s="1">
        <v>562.75385600834602</v>
      </c>
      <c r="D218" s="1">
        <v>-1</v>
      </c>
      <c r="E218" s="1">
        <v>1</v>
      </c>
      <c r="F218" s="1">
        <v>2</v>
      </c>
      <c r="G218" s="1">
        <v>0</v>
      </c>
      <c r="H218" s="1">
        <v>-1</v>
      </c>
      <c r="I218" s="1">
        <v>0</v>
      </c>
      <c r="J218" s="1">
        <v>3</v>
      </c>
      <c r="K218" s="32">
        <v>0</v>
      </c>
      <c r="L218" s="32">
        <v>1</v>
      </c>
      <c r="M218" s="32">
        <v>2</v>
      </c>
      <c r="N218" s="32">
        <v>0</v>
      </c>
      <c r="O218" s="32">
        <v>0</v>
      </c>
      <c r="P218" s="32">
        <v>0</v>
      </c>
      <c r="Q218" s="32">
        <v>2</v>
      </c>
      <c r="R218" s="32" t="b">
        <v>1</v>
      </c>
    </row>
    <row r="219" spans="1:18">
      <c r="A219" t="s">
        <v>64</v>
      </c>
      <c r="B219" s="1">
        <v>-552.96093578725402</v>
      </c>
      <c r="C219" s="1">
        <v>109.043071241482</v>
      </c>
      <c r="D219" s="1">
        <v>-2</v>
      </c>
      <c r="E219" s="1">
        <v>3</v>
      </c>
      <c r="F219" s="1">
        <v>3</v>
      </c>
      <c r="G219" s="1">
        <v>-3</v>
      </c>
      <c r="H219" s="1">
        <v>-2</v>
      </c>
      <c r="I219" s="1">
        <v>2</v>
      </c>
      <c r="J219" s="1">
        <v>2</v>
      </c>
      <c r="K219" s="32">
        <v>0</v>
      </c>
      <c r="L219" s="32">
        <v>2</v>
      </c>
      <c r="M219" s="32">
        <v>2</v>
      </c>
      <c r="N219" s="32">
        <v>0</v>
      </c>
      <c r="O219" s="32">
        <v>0</v>
      </c>
      <c r="P219" s="32">
        <v>2</v>
      </c>
      <c r="Q219" s="32">
        <v>1</v>
      </c>
      <c r="R219" s="32" t="b">
        <v>1</v>
      </c>
    </row>
    <row r="220" spans="1:18">
      <c r="A220" t="s">
        <v>138</v>
      </c>
      <c r="B220" s="1">
        <v>-761.09204482199198</v>
      </c>
      <c r="C220" s="1">
        <v>984.64872764754796</v>
      </c>
      <c r="D220" s="1">
        <v>0</v>
      </c>
      <c r="E220" s="1">
        <v>0</v>
      </c>
      <c r="F220" s="1">
        <v>0</v>
      </c>
      <c r="G220" s="1">
        <v>0</v>
      </c>
      <c r="H220" s="1">
        <v>0</v>
      </c>
      <c r="I220" s="1">
        <v>0</v>
      </c>
      <c r="J220" s="1">
        <v>0</v>
      </c>
      <c r="K220" s="32">
        <v>0</v>
      </c>
      <c r="L220" s="32">
        <v>0</v>
      </c>
      <c r="M220" s="32">
        <v>0</v>
      </c>
      <c r="N220" s="32">
        <v>0</v>
      </c>
      <c r="O220" s="32">
        <v>0</v>
      </c>
      <c r="P220" s="32">
        <v>0</v>
      </c>
      <c r="Q220" s="32">
        <v>0</v>
      </c>
      <c r="R220" s="32" t="b">
        <v>0</v>
      </c>
    </row>
    <row r="221" spans="1:18">
      <c r="A221" t="s">
        <v>66</v>
      </c>
      <c r="B221" s="1">
        <v>859.89437472915597</v>
      </c>
      <c r="C221" s="1">
        <v>-994.11610982463299</v>
      </c>
      <c r="D221" s="1">
        <v>-4</v>
      </c>
      <c r="E221" s="1">
        <v>7</v>
      </c>
      <c r="F221" s="1">
        <v>4</v>
      </c>
      <c r="G221" s="1">
        <v>0</v>
      </c>
      <c r="H221" s="1">
        <v>6</v>
      </c>
      <c r="I221" s="1">
        <v>-4</v>
      </c>
      <c r="J221" s="1">
        <v>0</v>
      </c>
      <c r="K221" s="32">
        <v>0</v>
      </c>
      <c r="L221" s="32">
        <v>2</v>
      </c>
      <c r="M221" s="32">
        <v>1</v>
      </c>
      <c r="N221" s="32">
        <v>0</v>
      </c>
      <c r="O221" s="32">
        <v>2</v>
      </c>
      <c r="P221" s="32">
        <v>1</v>
      </c>
      <c r="Q221" s="32">
        <v>0</v>
      </c>
      <c r="R221" s="32" t="b">
        <v>1</v>
      </c>
    </row>
    <row r="222" spans="1:18">
      <c r="A222" t="s">
        <v>244</v>
      </c>
      <c r="B222" s="1">
        <v>-892.036574486257</v>
      </c>
      <c r="C222" s="1">
        <v>-756.71335402019395</v>
      </c>
      <c r="D222" s="1">
        <v>0</v>
      </c>
      <c r="E222" s="1">
        <v>0</v>
      </c>
      <c r="F222" s="1">
        <v>-3</v>
      </c>
      <c r="G222" s="1">
        <v>3</v>
      </c>
      <c r="H222" s="1">
        <v>0</v>
      </c>
      <c r="I222" s="1">
        <v>0</v>
      </c>
      <c r="J222" s="1">
        <v>-1</v>
      </c>
      <c r="K222" s="32">
        <v>0</v>
      </c>
      <c r="L222" s="32">
        <v>1</v>
      </c>
      <c r="M222" s="32">
        <v>0</v>
      </c>
      <c r="N222" s="32">
        <v>2</v>
      </c>
      <c r="O222" s="32">
        <v>0</v>
      </c>
      <c r="P222" s="32">
        <v>0</v>
      </c>
      <c r="Q222" s="32">
        <v>0</v>
      </c>
      <c r="R222" s="32" t="b">
        <v>1</v>
      </c>
    </row>
    <row r="223" spans="1:18">
      <c r="A223" t="s">
        <v>99</v>
      </c>
      <c r="B223" s="1">
        <v>-199.82936038025699</v>
      </c>
      <c r="C223" s="1">
        <v>378.31029249999</v>
      </c>
      <c r="D223" s="1">
        <v>-2</v>
      </c>
      <c r="E223" s="1">
        <v>4</v>
      </c>
      <c r="F223" s="1">
        <v>0</v>
      </c>
      <c r="G223" s="1">
        <v>0</v>
      </c>
      <c r="H223" s="1">
        <v>0</v>
      </c>
      <c r="I223" s="1">
        <v>-1</v>
      </c>
      <c r="J223" s="1">
        <v>2</v>
      </c>
      <c r="K223" s="32">
        <v>0</v>
      </c>
      <c r="L223" s="32">
        <v>3</v>
      </c>
      <c r="M223" s="32">
        <v>0</v>
      </c>
      <c r="N223" s="32">
        <v>0</v>
      </c>
      <c r="O223" s="32">
        <v>0</v>
      </c>
      <c r="P223" s="32">
        <v>1</v>
      </c>
      <c r="Q223" s="32">
        <v>1</v>
      </c>
      <c r="R223" s="32" t="b">
        <v>1</v>
      </c>
    </row>
    <row r="224" spans="1:18">
      <c r="A224" t="s">
        <v>112</v>
      </c>
      <c r="B224" s="1">
        <v>690.84748579663903</v>
      </c>
      <c r="C224" s="1">
        <v>161.20304439682999</v>
      </c>
      <c r="D224" s="1">
        <v>-2</v>
      </c>
      <c r="E224" s="1">
        <v>3</v>
      </c>
      <c r="F224" s="1">
        <v>0</v>
      </c>
      <c r="G224" s="1">
        <v>1</v>
      </c>
      <c r="H224" s="1">
        <v>0</v>
      </c>
      <c r="I224" s="1">
        <v>0</v>
      </c>
      <c r="J224" s="1">
        <v>2</v>
      </c>
      <c r="K224" s="32">
        <v>0</v>
      </c>
      <c r="L224" s="32">
        <v>2</v>
      </c>
      <c r="M224" s="32">
        <v>0</v>
      </c>
      <c r="N224" s="32">
        <v>1</v>
      </c>
      <c r="O224" s="32">
        <v>1</v>
      </c>
      <c r="P224" s="32">
        <v>1</v>
      </c>
      <c r="Q224" s="32">
        <v>1</v>
      </c>
      <c r="R224" s="32" t="b">
        <v>1</v>
      </c>
    </row>
    <row r="225" spans="1:18">
      <c r="A225" t="s">
        <v>294</v>
      </c>
      <c r="B225" s="1">
        <v>-264.02429224033898</v>
      </c>
      <c r="C225" s="1">
        <v>37.125115783103404</v>
      </c>
      <c r="D225" s="1">
        <v>0</v>
      </c>
      <c r="E225" s="1">
        <v>6</v>
      </c>
      <c r="F225" s="1">
        <v>-5</v>
      </c>
      <c r="G225" s="1">
        <v>0</v>
      </c>
      <c r="H225" s="1">
        <v>5</v>
      </c>
      <c r="I225" s="1">
        <v>-4</v>
      </c>
      <c r="J225" s="1">
        <v>0</v>
      </c>
      <c r="K225" s="32">
        <v>0</v>
      </c>
      <c r="L225" s="32">
        <v>2</v>
      </c>
      <c r="M225" s="32">
        <v>0</v>
      </c>
      <c r="N225" s="32">
        <v>0</v>
      </c>
      <c r="O225" s="32">
        <v>2</v>
      </c>
      <c r="P225" s="32">
        <v>1</v>
      </c>
      <c r="Q225" s="32">
        <v>0</v>
      </c>
      <c r="R225" s="32" t="b">
        <v>1</v>
      </c>
    </row>
    <row r="226" spans="1:18">
      <c r="A226" t="s">
        <v>113</v>
      </c>
      <c r="B226" s="1">
        <v>-612.14534311454702</v>
      </c>
      <c r="C226" s="1">
        <v>642.00510239170399</v>
      </c>
      <c r="D226" s="1">
        <v>0</v>
      </c>
      <c r="E226" s="1">
        <v>2</v>
      </c>
      <c r="F226" s="1">
        <v>0</v>
      </c>
      <c r="G226" s="1">
        <v>0</v>
      </c>
      <c r="H226" s="1">
        <v>-1</v>
      </c>
      <c r="I226" s="1">
        <v>-1</v>
      </c>
      <c r="J226" s="1">
        <v>3</v>
      </c>
      <c r="K226" s="32">
        <v>0</v>
      </c>
      <c r="L226" s="32">
        <v>2</v>
      </c>
      <c r="M226" s="32">
        <v>0</v>
      </c>
      <c r="N226" s="32">
        <v>0</v>
      </c>
      <c r="O226" s="32">
        <v>0</v>
      </c>
      <c r="P226" s="32">
        <v>1</v>
      </c>
      <c r="Q226" s="32">
        <v>1</v>
      </c>
      <c r="R226" s="32" t="b">
        <v>1</v>
      </c>
    </row>
    <row r="227" spans="1:18">
      <c r="A227" t="s">
        <v>346</v>
      </c>
      <c r="B227" s="1">
        <v>808.61522167171302</v>
      </c>
      <c r="C227" s="1">
        <v>-220.01415043156999</v>
      </c>
      <c r="D227" s="1">
        <v>0</v>
      </c>
      <c r="E227" s="1">
        <v>0</v>
      </c>
      <c r="F227" s="1">
        <v>0</v>
      </c>
      <c r="G227" s="1">
        <v>0</v>
      </c>
      <c r="H227" s="1">
        <v>0</v>
      </c>
      <c r="I227" s="1">
        <v>0</v>
      </c>
      <c r="J227" s="1">
        <v>0</v>
      </c>
      <c r="K227" s="32">
        <v>0</v>
      </c>
      <c r="L227" s="32">
        <v>0</v>
      </c>
      <c r="M227" s="32">
        <v>0</v>
      </c>
      <c r="N227" s="32">
        <v>0</v>
      </c>
      <c r="O227" s="32">
        <v>0</v>
      </c>
      <c r="P227" s="32">
        <v>0</v>
      </c>
      <c r="Q227" s="32">
        <v>0</v>
      </c>
      <c r="R227" s="32" t="b">
        <v>0</v>
      </c>
    </row>
    <row r="228" spans="1:18">
      <c r="A228" t="s">
        <v>65</v>
      </c>
      <c r="B228" s="1">
        <v>-421.106982808265</v>
      </c>
      <c r="C228" s="1">
        <v>361.48947867573798</v>
      </c>
      <c r="D228" s="1">
        <v>-1</v>
      </c>
      <c r="E228" s="1">
        <v>3</v>
      </c>
      <c r="F228" s="1">
        <v>0</v>
      </c>
      <c r="G228" s="1">
        <v>-1</v>
      </c>
      <c r="H228" s="1">
        <v>-1</v>
      </c>
      <c r="I228" s="1">
        <v>0</v>
      </c>
      <c r="J228" s="1">
        <v>1</v>
      </c>
      <c r="K228" s="32">
        <v>0</v>
      </c>
      <c r="L228" s="32">
        <v>3</v>
      </c>
      <c r="M228" s="32">
        <v>0</v>
      </c>
      <c r="N228" s="32">
        <v>0</v>
      </c>
      <c r="O228" s="32">
        <v>0</v>
      </c>
      <c r="P228" s="32">
        <v>1</v>
      </c>
      <c r="Q228" s="32">
        <v>1</v>
      </c>
      <c r="R228" s="32" t="b">
        <v>1</v>
      </c>
    </row>
    <row r="229" spans="1:18">
      <c r="A229" t="s">
        <v>140</v>
      </c>
      <c r="B229" s="1">
        <v>-570.11628428528297</v>
      </c>
      <c r="C229" s="1">
        <v>-903.45891746452605</v>
      </c>
      <c r="D229" s="1">
        <v>-1</v>
      </c>
      <c r="E229" s="1">
        <v>0</v>
      </c>
      <c r="F229" s="1">
        <v>1</v>
      </c>
      <c r="G229" s="1">
        <v>3</v>
      </c>
      <c r="H229" s="1">
        <v>-1</v>
      </c>
      <c r="I229" s="1">
        <v>7</v>
      </c>
      <c r="J229" s="1">
        <v>-1</v>
      </c>
      <c r="K229" s="32">
        <v>0</v>
      </c>
      <c r="L229" s="32">
        <v>0</v>
      </c>
      <c r="M229" s="32">
        <v>1</v>
      </c>
      <c r="N229" s="32">
        <v>1</v>
      </c>
      <c r="O229" s="32">
        <v>1</v>
      </c>
      <c r="P229" s="32">
        <v>3</v>
      </c>
      <c r="Q229" s="32">
        <v>0</v>
      </c>
      <c r="R229" s="32" t="b">
        <v>1</v>
      </c>
    </row>
    <row r="230" spans="1:18">
      <c r="A230" t="s">
        <v>137</v>
      </c>
      <c r="B230" s="1">
        <v>76.371363422771495</v>
      </c>
      <c r="C230" s="1">
        <v>630.75506578368095</v>
      </c>
      <c r="D230" s="1">
        <v>0</v>
      </c>
      <c r="E230" s="1">
        <v>0</v>
      </c>
      <c r="F230" s="1">
        <v>0</v>
      </c>
      <c r="G230" s="1">
        <v>0</v>
      </c>
      <c r="H230" s="1">
        <v>0</v>
      </c>
      <c r="I230" s="1">
        <v>0</v>
      </c>
      <c r="J230" s="1">
        <v>0</v>
      </c>
      <c r="K230" s="32">
        <v>0</v>
      </c>
      <c r="L230" s="32">
        <v>0</v>
      </c>
      <c r="M230" s="32">
        <v>0</v>
      </c>
      <c r="N230" s="32">
        <v>0</v>
      </c>
      <c r="O230" s="32">
        <v>0</v>
      </c>
      <c r="P230" s="32">
        <v>0</v>
      </c>
      <c r="Q230" s="32">
        <v>0</v>
      </c>
      <c r="R230" s="32" t="b">
        <v>0</v>
      </c>
    </row>
    <row r="231" spans="1:18">
      <c r="A231" t="s">
        <v>302</v>
      </c>
      <c r="B231" s="1">
        <v>-712.60289862072</v>
      </c>
      <c r="C231" s="1">
        <v>807.009127923101</v>
      </c>
      <c r="D231" s="1">
        <v>-1</v>
      </c>
      <c r="E231" s="1">
        <v>4</v>
      </c>
      <c r="F231" s="1">
        <v>0</v>
      </c>
      <c r="G231" s="1">
        <v>0</v>
      </c>
      <c r="H231" s="1">
        <v>0</v>
      </c>
      <c r="I231" s="1">
        <v>0</v>
      </c>
      <c r="J231" s="1">
        <v>2</v>
      </c>
      <c r="K231" s="32">
        <v>0</v>
      </c>
      <c r="L231" s="32">
        <v>3</v>
      </c>
      <c r="M231" s="32">
        <v>0</v>
      </c>
      <c r="N231" s="32">
        <v>0</v>
      </c>
      <c r="O231" s="32">
        <v>0</v>
      </c>
      <c r="P231" s="32">
        <v>1</v>
      </c>
      <c r="Q231" s="32">
        <v>1</v>
      </c>
      <c r="R231" s="32" t="b">
        <v>1</v>
      </c>
    </row>
    <row r="232" spans="1:18">
      <c r="A232" t="s">
        <v>5</v>
      </c>
      <c r="B232" s="1">
        <v>-694.88763872276797</v>
      </c>
      <c r="C232" s="1">
        <v>-936.714164179661</v>
      </c>
      <c r="D232" s="1">
        <v>0</v>
      </c>
      <c r="E232" s="1">
        <v>5</v>
      </c>
      <c r="F232" s="1">
        <v>1</v>
      </c>
      <c r="G232" s="1">
        <v>9</v>
      </c>
      <c r="H232" s="1">
        <v>-10</v>
      </c>
      <c r="I232" s="1">
        <v>13</v>
      </c>
      <c r="J232" s="1">
        <v>-1</v>
      </c>
      <c r="K232" s="32">
        <v>0</v>
      </c>
      <c r="L232" s="32">
        <v>3</v>
      </c>
      <c r="M232" s="32">
        <v>1</v>
      </c>
      <c r="N232" s="32">
        <v>4</v>
      </c>
      <c r="O232" s="32">
        <v>0</v>
      </c>
      <c r="P232" s="32">
        <v>6</v>
      </c>
      <c r="Q232" s="32">
        <v>0</v>
      </c>
      <c r="R232" s="32" t="b">
        <v>1</v>
      </c>
    </row>
    <row r="233" spans="1:18">
      <c r="A233" s="9" t="s">
        <v>274</v>
      </c>
      <c r="B233" s="1">
        <v>754.13067305242498</v>
      </c>
      <c r="C233" s="1">
        <v>-883.47719340704805</v>
      </c>
      <c r="D233" s="1">
        <v>-5</v>
      </c>
      <c r="E233" s="1">
        <v>2</v>
      </c>
      <c r="F233" s="1">
        <v>0</v>
      </c>
      <c r="G233" s="1">
        <v>2</v>
      </c>
      <c r="H233" s="1">
        <v>4</v>
      </c>
      <c r="I233" s="1">
        <v>-3</v>
      </c>
      <c r="J233" s="1">
        <v>-2</v>
      </c>
      <c r="K233" s="32">
        <v>0</v>
      </c>
      <c r="L233" s="32">
        <v>1</v>
      </c>
      <c r="M233" s="32">
        <v>1</v>
      </c>
      <c r="N233" s="32">
        <v>1</v>
      </c>
      <c r="O233" s="32">
        <v>2</v>
      </c>
      <c r="P233" s="32">
        <v>1</v>
      </c>
      <c r="Q233" s="32">
        <v>0</v>
      </c>
      <c r="R233" s="32" t="b">
        <v>1</v>
      </c>
    </row>
    <row r="234" spans="1:18">
      <c r="A234" s="9" t="s">
        <v>250</v>
      </c>
      <c r="B234" s="1">
        <v>986.86970087438397</v>
      </c>
      <c r="C234" s="1">
        <v>-433.67964176872499</v>
      </c>
      <c r="D234" s="1">
        <v>-2</v>
      </c>
      <c r="E234" s="1">
        <v>0</v>
      </c>
      <c r="F234" s="1">
        <v>0</v>
      </c>
      <c r="G234" s="1">
        <v>2</v>
      </c>
      <c r="H234" s="1">
        <v>0</v>
      </c>
      <c r="I234" s="1">
        <v>1</v>
      </c>
      <c r="J234" s="1">
        <v>-2</v>
      </c>
      <c r="K234" s="32">
        <v>0</v>
      </c>
      <c r="L234" s="32">
        <v>0</v>
      </c>
      <c r="M234" s="32">
        <v>0</v>
      </c>
      <c r="N234" s="32">
        <v>1</v>
      </c>
      <c r="O234" s="32">
        <v>1</v>
      </c>
      <c r="P234" s="32">
        <v>2</v>
      </c>
      <c r="Q234" s="32">
        <v>0</v>
      </c>
      <c r="R234" s="32" t="b">
        <v>1</v>
      </c>
    </row>
    <row r="235" spans="1:18">
      <c r="A235" s="9" t="s">
        <v>174</v>
      </c>
      <c r="B235" s="1">
        <v>40.994453197238599</v>
      </c>
      <c r="C235" s="1">
        <v>363.44913280046302</v>
      </c>
      <c r="D235" s="1">
        <v>-1</v>
      </c>
      <c r="E235" s="1">
        <v>4</v>
      </c>
      <c r="F235" s="1">
        <v>0</v>
      </c>
      <c r="G235" s="1">
        <v>2</v>
      </c>
      <c r="H235" s="1">
        <v>-2</v>
      </c>
      <c r="I235" s="1">
        <v>0</v>
      </c>
      <c r="J235" s="1">
        <v>2</v>
      </c>
      <c r="K235" s="32">
        <v>0</v>
      </c>
      <c r="L235" s="32">
        <v>3</v>
      </c>
      <c r="M235" s="32">
        <v>0</v>
      </c>
      <c r="N235" s="32">
        <v>2</v>
      </c>
      <c r="O235" s="32">
        <v>0</v>
      </c>
      <c r="P235" s="32">
        <v>0</v>
      </c>
      <c r="Q235" s="32">
        <v>1</v>
      </c>
      <c r="R235" s="32" t="b">
        <v>1</v>
      </c>
    </row>
    <row r="236" spans="1:18">
      <c r="A236" t="s">
        <v>67</v>
      </c>
      <c r="B236" s="1">
        <v>-419.56696236075601</v>
      </c>
      <c r="C236" s="1">
        <v>-141.34253521538199</v>
      </c>
      <c r="D236" s="1">
        <v>-1</v>
      </c>
      <c r="E236" s="1">
        <v>-9</v>
      </c>
      <c r="F236" s="1">
        <v>0</v>
      </c>
      <c r="G236" s="1">
        <v>-1</v>
      </c>
      <c r="H236" s="1">
        <v>10</v>
      </c>
      <c r="I236" s="1">
        <v>7</v>
      </c>
      <c r="J236" s="1">
        <v>0</v>
      </c>
      <c r="K236" s="32">
        <v>0</v>
      </c>
      <c r="L236" s="32">
        <v>0</v>
      </c>
      <c r="M236" s="32">
        <v>0</v>
      </c>
      <c r="N236" s="32">
        <v>0</v>
      </c>
      <c r="O236" s="32">
        <v>3</v>
      </c>
      <c r="P236" s="32">
        <v>3</v>
      </c>
      <c r="Q236" s="32">
        <v>0</v>
      </c>
      <c r="R236" s="32" t="b">
        <v>1</v>
      </c>
    </row>
    <row r="237" spans="1:18">
      <c r="A237" t="s">
        <v>49</v>
      </c>
      <c r="B237" s="1">
        <v>-268.71698451596097</v>
      </c>
      <c r="C237" s="1">
        <v>595.46669253120899</v>
      </c>
      <c r="D237" s="1">
        <v>0</v>
      </c>
      <c r="E237" s="1">
        <v>2</v>
      </c>
      <c r="F237" s="1">
        <v>-1</v>
      </c>
      <c r="G237" s="1">
        <v>0</v>
      </c>
      <c r="H237" s="1">
        <v>0</v>
      </c>
      <c r="I237" s="1">
        <v>3</v>
      </c>
      <c r="J237" s="1">
        <v>0</v>
      </c>
      <c r="K237" s="32">
        <v>0</v>
      </c>
      <c r="L237" s="32">
        <v>2</v>
      </c>
      <c r="M237" s="32">
        <v>0</v>
      </c>
      <c r="N237" s="32">
        <v>0</v>
      </c>
      <c r="O237" s="32">
        <v>0</v>
      </c>
      <c r="P237" s="32">
        <v>2</v>
      </c>
      <c r="Q237" s="32">
        <v>0</v>
      </c>
      <c r="R237" s="32" t="b">
        <v>1</v>
      </c>
    </row>
    <row r="238" spans="1:18">
      <c r="A238" s="9" t="s">
        <v>303</v>
      </c>
      <c r="B238" s="1">
        <v>-983.06690146833</v>
      </c>
      <c r="C238" s="1">
        <v>526.777977118232</v>
      </c>
      <c r="D238" s="1">
        <v>-1</v>
      </c>
      <c r="E238" s="1">
        <v>3</v>
      </c>
      <c r="F238" s="1">
        <v>0</v>
      </c>
      <c r="G238" s="1">
        <v>-1</v>
      </c>
      <c r="H238" s="1">
        <v>-1</v>
      </c>
      <c r="I238" s="1">
        <v>0</v>
      </c>
      <c r="J238" s="1">
        <v>2</v>
      </c>
      <c r="K238" s="32">
        <v>0</v>
      </c>
      <c r="L238" s="32">
        <v>3</v>
      </c>
      <c r="M238" s="32">
        <v>0</v>
      </c>
      <c r="N238" s="32">
        <v>0</v>
      </c>
      <c r="O238" s="32">
        <v>0</v>
      </c>
      <c r="P238" s="32">
        <v>1</v>
      </c>
      <c r="Q238" s="32">
        <v>1</v>
      </c>
      <c r="R238" s="32" t="b">
        <v>1</v>
      </c>
    </row>
    <row r="239" spans="1:18">
      <c r="A239" s="9" t="s">
        <v>305</v>
      </c>
      <c r="B239" s="1">
        <v>47.005060828083799</v>
      </c>
      <c r="C239" s="1">
        <v>7.5849248036228003</v>
      </c>
      <c r="D239" s="1">
        <v>0</v>
      </c>
      <c r="E239" s="1">
        <v>3</v>
      </c>
      <c r="F239" s="1">
        <v>0</v>
      </c>
      <c r="G239" s="1">
        <v>0</v>
      </c>
      <c r="H239" s="1">
        <v>0</v>
      </c>
      <c r="I239" s="1">
        <v>-1</v>
      </c>
      <c r="J239" s="1">
        <v>0</v>
      </c>
      <c r="K239" s="32">
        <v>0</v>
      </c>
      <c r="L239" s="32">
        <v>3</v>
      </c>
      <c r="M239" s="32">
        <v>0</v>
      </c>
      <c r="N239" s="32">
        <v>0</v>
      </c>
      <c r="O239" s="32">
        <v>0</v>
      </c>
      <c r="P239" s="32">
        <v>0</v>
      </c>
      <c r="Q239" s="32">
        <v>1</v>
      </c>
      <c r="R239" s="32" t="b">
        <v>1</v>
      </c>
    </row>
    <row r="240" spans="1:18">
      <c r="A240" s="9" t="s">
        <v>277</v>
      </c>
      <c r="B240" s="1">
        <v>164.59941871136701</v>
      </c>
      <c r="C240" s="1">
        <v>-864.75710830130299</v>
      </c>
      <c r="D240" s="1">
        <v>-8</v>
      </c>
      <c r="E240" s="1">
        <v>1</v>
      </c>
      <c r="F240" s="1">
        <v>1</v>
      </c>
      <c r="G240" s="1">
        <v>2</v>
      </c>
      <c r="H240" s="1">
        <v>-7</v>
      </c>
      <c r="I240" s="1">
        <v>7</v>
      </c>
      <c r="J240" s="1">
        <v>0</v>
      </c>
      <c r="K240" s="32">
        <v>0</v>
      </c>
      <c r="L240" s="32">
        <v>1</v>
      </c>
      <c r="M240" s="32">
        <v>1</v>
      </c>
      <c r="N240" s="32">
        <v>1</v>
      </c>
      <c r="O240" s="32">
        <v>0</v>
      </c>
      <c r="P240" s="32">
        <v>2</v>
      </c>
      <c r="Q240" s="32">
        <v>0</v>
      </c>
      <c r="R240" s="32" t="b">
        <v>1</v>
      </c>
    </row>
    <row r="241" spans="1:18">
      <c r="A241" t="s">
        <v>71</v>
      </c>
      <c r="B241" s="1">
        <v>357.42018509998297</v>
      </c>
      <c r="C241" s="1">
        <v>-735.10039749481996</v>
      </c>
      <c r="D241" s="1">
        <v>-2</v>
      </c>
      <c r="E241" s="1">
        <v>0</v>
      </c>
      <c r="F241" s="1">
        <v>-4</v>
      </c>
      <c r="G241" s="1">
        <v>-2</v>
      </c>
      <c r="H241" s="1">
        <v>0</v>
      </c>
      <c r="I241" s="1">
        <v>4</v>
      </c>
      <c r="J241" s="1">
        <v>5</v>
      </c>
      <c r="K241" s="32">
        <v>0</v>
      </c>
      <c r="L241" s="32">
        <v>1</v>
      </c>
      <c r="M241" s="32">
        <v>0</v>
      </c>
      <c r="N241" s="32">
        <v>0</v>
      </c>
      <c r="O241" s="32">
        <v>1</v>
      </c>
      <c r="P241" s="32">
        <v>2</v>
      </c>
      <c r="Q241" s="32">
        <v>2</v>
      </c>
      <c r="R241" s="32" t="b">
        <v>1</v>
      </c>
    </row>
    <row r="242" spans="1:18">
      <c r="A242" s="7" t="s">
        <v>175</v>
      </c>
      <c r="B242" s="1">
        <v>-88.116328488290705</v>
      </c>
      <c r="C242" s="1">
        <v>863.55419630609401</v>
      </c>
      <c r="D242" s="1">
        <v>0</v>
      </c>
      <c r="E242" s="1">
        <v>1</v>
      </c>
      <c r="F242" s="1">
        <v>0</v>
      </c>
      <c r="G242" s="1">
        <v>0</v>
      </c>
      <c r="H242" s="1">
        <v>0</v>
      </c>
      <c r="I242" s="1">
        <v>1</v>
      </c>
      <c r="J242" s="1">
        <v>0</v>
      </c>
      <c r="K242" s="32">
        <v>0</v>
      </c>
      <c r="L242" s="32">
        <v>1</v>
      </c>
      <c r="M242" s="32">
        <v>0</v>
      </c>
      <c r="N242" s="32">
        <v>0</v>
      </c>
      <c r="O242" s="32">
        <v>0</v>
      </c>
      <c r="P242" s="32">
        <v>1</v>
      </c>
      <c r="Q242" s="32">
        <v>0</v>
      </c>
      <c r="R242" s="32" t="b">
        <v>1</v>
      </c>
    </row>
    <row r="243" spans="1:18">
      <c r="A243" s="7" t="s">
        <v>183</v>
      </c>
      <c r="B243" s="1">
        <v>-24.367409029666401</v>
      </c>
      <c r="C243" s="1">
        <v>487.17304655936903</v>
      </c>
      <c r="D243" s="1">
        <v>-7</v>
      </c>
      <c r="E243" s="1">
        <v>0</v>
      </c>
      <c r="F243" s="1">
        <v>-6</v>
      </c>
      <c r="G243" s="1">
        <v>0</v>
      </c>
      <c r="H243" s="1">
        <v>3</v>
      </c>
      <c r="I243" s="1">
        <v>9</v>
      </c>
      <c r="J243" s="1">
        <v>-1</v>
      </c>
      <c r="K243" s="32">
        <v>0</v>
      </c>
      <c r="L243" s="32">
        <v>2</v>
      </c>
      <c r="M243" s="32">
        <v>0</v>
      </c>
      <c r="N243" s="32">
        <v>0</v>
      </c>
      <c r="O243" s="32">
        <v>1</v>
      </c>
      <c r="P243" s="32">
        <v>2</v>
      </c>
      <c r="Q243" s="32">
        <v>1</v>
      </c>
      <c r="R243" s="32" t="b">
        <v>1</v>
      </c>
    </row>
    <row r="244" spans="1:18">
      <c r="A244" t="s">
        <v>17</v>
      </c>
      <c r="B244" s="1">
        <v>-674.78598412069596</v>
      </c>
      <c r="C244" s="1">
        <v>580.68723399016403</v>
      </c>
      <c r="D244" s="1">
        <v>-3</v>
      </c>
      <c r="E244" s="1">
        <v>2</v>
      </c>
      <c r="F244" s="1">
        <v>-2</v>
      </c>
      <c r="G244" s="1">
        <v>-1</v>
      </c>
      <c r="H244" s="1">
        <v>0</v>
      </c>
      <c r="I244" s="1">
        <v>-2</v>
      </c>
      <c r="J244" s="1">
        <v>4</v>
      </c>
      <c r="K244" s="32">
        <v>0</v>
      </c>
      <c r="L244" s="32">
        <v>2</v>
      </c>
      <c r="M244" s="32">
        <v>0</v>
      </c>
      <c r="N244" s="32">
        <v>0</v>
      </c>
      <c r="O244" s="32">
        <v>0</v>
      </c>
      <c r="P244" s="32">
        <v>1</v>
      </c>
      <c r="Q244" s="32">
        <v>2</v>
      </c>
      <c r="R244" s="32" t="b">
        <v>1</v>
      </c>
    </row>
    <row r="245" spans="1:18">
      <c r="A245" s="4" t="s">
        <v>159</v>
      </c>
      <c r="B245" s="1">
        <v>122.83252763918</v>
      </c>
      <c r="C245" s="1">
        <v>124.59558457233901</v>
      </c>
      <c r="D245" s="1">
        <v>-19</v>
      </c>
      <c r="E245" s="1">
        <v>-10</v>
      </c>
      <c r="F245" s="1">
        <v>15</v>
      </c>
      <c r="G245" s="1">
        <v>-5</v>
      </c>
      <c r="H245" s="1">
        <v>-2</v>
      </c>
      <c r="I245" s="1">
        <v>-6</v>
      </c>
      <c r="J245" s="1">
        <v>21</v>
      </c>
      <c r="K245" s="32">
        <v>0</v>
      </c>
      <c r="L245" s="32">
        <v>1</v>
      </c>
      <c r="M245" s="32">
        <v>5</v>
      </c>
      <c r="N245" s="32">
        <v>0</v>
      </c>
      <c r="O245" s="32">
        <v>0</v>
      </c>
      <c r="P245" s="32">
        <v>1</v>
      </c>
      <c r="Q245" s="32">
        <v>6</v>
      </c>
      <c r="R245" s="32" t="b">
        <v>1</v>
      </c>
    </row>
    <row r="246" spans="1:18">
      <c r="A246" t="s">
        <v>31</v>
      </c>
      <c r="B246" s="1">
        <v>-797.79627207281999</v>
      </c>
      <c r="C246" s="1">
        <v>-548.35398863981902</v>
      </c>
      <c r="D246" s="1">
        <v>-4</v>
      </c>
      <c r="E246" s="1">
        <v>7</v>
      </c>
      <c r="F246" s="1">
        <v>0</v>
      </c>
      <c r="G246" s="1">
        <v>-3</v>
      </c>
      <c r="H246" s="1">
        <v>-2</v>
      </c>
      <c r="I246" s="1">
        <v>2</v>
      </c>
      <c r="J246" s="1">
        <v>-1</v>
      </c>
      <c r="K246" s="32">
        <v>0</v>
      </c>
      <c r="L246" s="32">
        <v>4</v>
      </c>
      <c r="M246" s="32">
        <v>1</v>
      </c>
      <c r="N246" s="32">
        <v>0</v>
      </c>
      <c r="O246" s="32">
        <v>0</v>
      </c>
      <c r="P246" s="32">
        <v>3</v>
      </c>
      <c r="Q246" s="32">
        <v>1</v>
      </c>
      <c r="R246" s="32" t="b">
        <v>1</v>
      </c>
    </row>
    <row r="247" spans="1:18">
      <c r="A247" t="s">
        <v>72</v>
      </c>
      <c r="B247" s="1">
        <v>-904</v>
      </c>
      <c r="C247" s="1">
        <v>-5.7000000000000099</v>
      </c>
      <c r="D247" s="1">
        <v>0</v>
      </c>
      <c r="E247" s="1">
        <v>5</v>
      </c>
      <c r="F247" s="1">
        <v>-2</v>
      </c>
      <c r="G247" s="1">
        <v>4</v>
      </c>
      <c r="H247" s="1">
        <v>3</v>
      </c>
      <c r="I247" s="1">
        <v>-1</v>
      </c>
      <c r="J247" s="1">
        <v>-6</v>
      </c>
      <c r="K247" s="32">
        <v>0</v>
      </c>
      <c r="L247" s="32">
        <v>2</v>
      </c>
      <c r="M247" s="32">
        <v>1</v>
      </c>
      <c r="N247" s="32">
        <v>2</v>
      </c>
      <c r="O247" s="32">
        <v>1</v>
      </c>
      <c r="P247" s="32">
        <v>1</v>
      </c>
      <c r="Q247" s="32">
        <v>0</v>
      </c>
      <c r="R247" s="32" t="b">
        <v>1</v>
      </c>
    </row>
    <row r="248" spans="1:18">
      <c r="A248" s="3" t="s">
        <v>236</v>
      </c>
      <c r="B248" s="1">
        <v>-733.56202740104095</v>
      </c>
      <c r="C248" s="1">
        <v>-126.406980416252</v>
      </c>
      <c r="D248" s="1">
        <v>-3</v>
      </c>
      <c r="E248" s="1">
        <v>3</v>
      </c>
      <c r="F248" s="1">
        <v>1</v>
      </c>
      <c r="G248" s="1">
        <v>-1</v>
      </c>
      <c r="H248" s="1">
        <v>-3</v>
      </c>
      <c r="I248" s="1">
        <v>6</v>
      </c>
      <c r="J248" s="1">
        <v>-1</v>
      </c>
      <c r="K248" s="32">
        <v>0</v>
      </c>
      <c r="L248" s="32">
        <v>3</v>
      </c>
      <c r="M248" s="32">
        <v>1</v>
      </c>
      <c r="N248" s="32">
        <v>0</v>
      </c>
      <c r="O248" s="32">
        <v>0</v>
      </c>
      <c r="P248" s="32">
        <v>4</v>
      </c>
      <c r="Q248" s="32">
        <v>0</v>
      </c>
      <c r="R248" s="32" t="b">
        <v>1</v>
      </c>
    </row>
    <row r="249" spans="1:18">
      <c r="A249" s="9" t="s">
        <v>270</v>
      </c>
      <c r="B249" s="1">
        <v>-531.78812944674996</v>
      </c>
      <c r="C249" s="1">
        <v>-670.40003707040103</v>
      </c>
      <c r="D249" s="1">
        <v>-4</v>
      </c>
      <c r="E249" s="1">
        <v>4</v>
      </c>
      <c r="F249" s="1">
        <v>0</v>
      </c>
      <c r="G249" s="1">
        <v>-1</v>
      </c>
      <c r="H249" s="1">
        <v>-1</v>
      </c>
      <c r="I249" s="1">
        <v>1</v>
      </c>
      <c r="J249" s="1">
        <v>-1</v>
      </c>
      <c r="K249" s="32">
        <v>0</v>
      </c>
      <c r="L249" s="32">
        <v>3</v>
      </c>
      <c r="M249" s="32">
        <v>0</v>
      </c>
      <c r="N249" s="32">
        <v>0</v>
      </c>
      <c r="O249" s="32">
        <v>0</v>
      </c>
      <c r="P249" s="32">
        <v>1</v>
      </c>
      <c r="Q249" s="32">
        <v>0</v>
      </c>
      <c r="R249" s="32" t="b">
        <v>1</v>
      </c>
    </row>
    <row r="250" spans="1:18">
      <c r="A250" s="7" t="s">
        <v>226</v>
      </c>
      <c r="B250" s="1">
        <v>832.48246019350097</v>
      </c>
      <c r="C250" s="1">
        <v>-897.51309087926404</v>
      </c>
      <c r="D250" s="1">
        <v>-11</v>
      </c>
      <c r="E250" s="1">
        <v>3</v>
      </c>
      <c r="F250" s="1">
        <v>-4</v>
      </c>
      <c r="G250" s="1">
        <v>-13</v>
      </c>
      <c r="H250" s="1">
        <v>0</v>
      </c>
      <c r="I250" s="1">
        <v>5</v>
      </c>
      <c r="J250" s="1">
        <v>11</v>
      </c>
      <c r="K250" s="32">
        <v>0</v>
      </c>
      <c r="L250" s="32">
        <v>1</v>
      </c>
      <c r="M250" s="32">
        <v>0</v>
      </c>
      <c r="N250" s="32">
        <v>0</v>
      </c>
      <c r="O250" s="32">
        <v>0</v>
      </c>
      <c r="P250" s="32">
        <v>2</v>
      </c>
      <c r="Q250" s="32">
        <v>2</v>
      </c>
      <c r="R250" s="32" t="b">
        <v>1</v>
      </c>
    </row>
    <row r="251" spans="1:18">
      <c r="A251" s="9" t="s">
        <v>204</v>
      </c>
      <c r="B251" s="1">
        <v>-761.64492316621102</v>
      </c>
      <c r="C251" s="1">
        <v>49.584917432512</v>
      </c>
      <c r="D251" s="1">
        <v>0</v>
      </c>
      <c r="E251" s="1">
        <v>2</v>
      </c>
      <c r="F251" s="1">
        <v>0</v>
      </c>
      <c r="G251" s="1">
        <v>0</v>
      </c>
      <c r="H251" s="1">
        <v>0</v>
      </c>
      <c r="I251" s="1">
        <v>3</v>
      </c>
      <c r="J251" s="1">
        <v>2</v>
      </c>
      <c r="K251" s="32">
        <v>0</v>
      </c>
      <c r="L251" s="32">
        <v>2</v>
      </c>
      <c r="M251" s="32">
        <v>0</v>
      </c>
      <c r="N251" s="32">
        <v>0</v>
      </c>
      <c r="O251" s="32">
        <v>0</v>
      </c>
      <c r="P251" s="32">
        <v>3</v>
      </c>
      <c r="Q251" s="32">
        <v>2</v>
      </c>
      <c r="R251" s="32" t="b">
        <v>1</v>
      </c>
    </row>
    <row r="252" spans="1:18">
      <c r="A252" s="9" t="s">
        <v>160</v>
      </c>
      <c r="B252" s="1">
        <v>-564.64492396434002</v>
      </c>
      <c r="C252" s="1">
        <v>-726.71742612956098</v>
      </c>
      <c r="D252" s="1">
        <v>0</v>
      </c>
      <c r="E252" s="1">
        <v>1</v>
      </c>
      <c r="F252" s="1">
        <v>-2</v>
      </c>
      <c r="G252" s="1">
        <v>-2</v>
      </c>
      <c r="H252" s="1">
        <v>0</v>
      </c>
      <c r="I252" s="1">
        <v>0</v>
      </c>
      <c r="J252" s="1">
        <v>3</v>
      </c>
      <c r="K252" s="32">
        <v>0</v>
      </c>
      <c r="L252" s="32">
        <v>1</v>
      </c>
      <c r="M252" s="32">
        <v>0</v>
      </c>
      <c r="N252" s="32">
        <v>0</v>
      </c>
      <c r="O252" s="32">
        <v>0</v>
      </c>
      <c r="P252" s="32">
        <v>0</v>
      </c>
      <c r="Q252" s="32">
        <v>1</v>
      </c>
      <c r="R252" s="32" t="b">
        <v>1</v>
      </c>
    </row>
    <row r="253" spans="1:18">
      <c r="A253" s="9" t="s">
        <v>289</v>
      </c>
      <c r="B253" s="1">
        <v>-29.828829948439498</v>
      </c>
      <c r="C253" s="1">
        <v>317.57417101458498</v>
      </c>
      <c r="D253" s="1">
        <v>0</v>
      </c>
      <c r="E253" s="1">
        <v>1</v>
      </c>
      <c r="F253" s="1">
        <v>1</v>
      </c>
      <c r="G253" s="1">
        <v>0</v>
      </c>
      <c r="H253" s="1">
        <v>0</v>
      </c>
      <c r="I253" s="1">
        <v>2</v>
      </c>
      <c r="J253" s="1">
        <v>-1</v>
      </c>
      <c r="K253" s="32">
        <v>0</v>
      </c>
      <c r="L253" s="32">
        <v>1</v>
      </c>
      <c r="M253" s="32">
        <v>1</v>
      </c>
      <c r="N253" s="32">
        <v>0</v>
      </c>
      <c r="O253" s="32">
        <v>0</v>
      </c>
      <c r="P253" s="32">
        <v>2</v>
      </c>
      <c r="Q253" s="32">
        <v>0</v>
      </c>
      <c r="R253" s="32" t="b">
        <v>1</v>
      </c>
    </row>
    <row r="254" spans="1:18">
      <c r="A254" s="4" t="s">
        <v>222</v>
      </c>
      <c r="B254" s="1">
        <v>-349.37413954297801</v>
      </c>
      <c r="C254" s="1">
        <v>-55.089808989210603</v>
      </c>
      <c r="D254" s="1">
        <v>-1</v>
      </c>
      <c r="E254" s="1">
        <v>-2</v>
      </c>
      <c r="F254" s="1">
        <v>-6</v>
      </c>
      <c r="G254" s="1">
        <v>-9</v>
      </c>
      <c r="H254" s="1">
        <v>15</v>
      </c>
      <c r="I254" s="1">
        <v>7</v>
      </c>
      <c r="J254" s="1">
        <v>12</v>
      </c>
      <c r="K254" s="32">
        <v>0</v>
      </c>
      <c r="L254" s="32">
        <v>2</v>
      </c>
      <c r="M254" s="32">
        <v>1</v>
      </c>
      <c r="N254" s="32">
        <v>0</v>
      </c>
      <c r="O254" s="32">
        <v>5</v>
      </c>
      <c r="P254" s="32">
        <v>3</v>
      </c>
      <c r="Q254" s="32">
        <v>5</v>
      </c>
      <c r="R254" s="32" t="b">
        <v>1</v>
      </c>
    </row>
    <row r="255" spans="1:18">
      <c r="A255" t="s">
        <v>176</v>
      </c>
      <c r="B255" s="1">
        <v>477.88888574325802</v>
      </c>
      <c r="C255" s="1">
        <v>858.51741773030301</v>
      </c>
      <c r="D255" s="1">
        <v>0</v>
      </c>
      <c r="E255" s="1">
        <v>-2</v>
      </c>
      <c r="F255" s="1">
        <v>0</v>
      </c>
      <c r="G255" s="1">
        <v>0</v>
      </c>
      <c r="H255" s="1">
        <v>3</v>
      </c>
      <c r="I255" s="1">
        <v>4</v>
      </c>
      <c r="J255" s="1">
        <v>-3</v>
      </c>
      <c r="K255" s="32">
        <v>0</v>
      </c>
      <c r="L255" s="32">
        <v>1</v>
      </c>
      <c r="M255" s="32">
        <v>0</v>
      </c>
      <c r="N255" s="32">
        <v>0</v>
      </c>
      <c r="O255" s="32">
        <v>1</v>
      </c>
      <c r="P255" s="32">
        <v>2</v>
      </c>
      <c r="Q255" s="32">
        <v>0</v>
      </c>
      <c r="R255" s="32" t="b">
        <v>1</v>
      </c>
    </row>
    <row r="256" spans="1:18">
      <c r="A256" s="7" t="s">
        <v>263</v>
      </c>
      <c r="B256" s="1">
        <v>-492.19294156873502</v>
      </c>
      <c r="C256" s="1">
        <v>-525.61362644247595</v>
      </c>
      <c r="D256" s="1">
        <v>-1</v>
      </c>
      <c r="E256" s="1">
        <v>0</v>
      </c>
      <c r="F256" s="1">
        <v>-2</v>
      </c>
      <c r="G256" s="1">
        <v>0</v>
      </c>
      <c r="H256" s="1">
        <v>2</v>
      </c>
      <c r="I256" s="1">
        <v>3</v>
      </c>
      <c r="J256" s="1">
        <v>0</v>
      </c>
      <c r="K256" s="32">
        <v>0</v>
      </c>
      <c r="L256" s="32">
        <v>0</v>
      </c>
      <c r="M256" s="32">
        <v>0</v>
      </c>
      <c r="N256" s="32">
        <v>0</v>
      </c>
      <c r="O256" s="32">
        <v>1</v>
      </c>
      <c r="P256" s="32">
        <v>1</v>
      </c>
      <c r="Q256" s="32">
        <v>0</v>
      </c>
      <c r="R256" s="32" t="b">
        <v>1</v>
      </c>
    </row>
    <row r="257" spans="1:18">
      <c r="A257" s="9" t="s">
        <v>198</v>
      </c>
      <c r="B257" s="1">
        <v>-142.57567981519199</v>
      </c>
      <c r="C257" s="1">
        <v>306.23878466920002</v>
      </c>
      <c r="D257" s="1">
        <v>-1</v>
      </c>
      <c r="E257" s="1">
        <v>4</v>
      </c>
      <c r="F257" s="1">
        <v>1</v>
      </c>
      <c r="G257" s="1">
        <v>-2</v>
      </c>
      <c r="H257" s="1">
        <v>-1</v>
      </c>
      <c r="I257" s="1">
        <v>2</v>
      </c>
      <c r="J257" s="1">
        <v>0</v>
      </c>
      <c r="K257" s="32">
        <v>0</v>
      </c>
      <c r="L257" s="32">
        <v>3</v>
      </c>
      <c r="M257" s="32">
        <v>1</v>
      </c>
      <c r="N257" s="32">
        <v>0</v>
      </c>
      <c r="O257" s="32">
        <v>0</v>
      </c>
      <c r="P257" s="32">
        <v>2</v>
      </c>
      <c r="Q257" s="32">
        <v>0</v>
      </c>
      <c r="R257" s="32" t="b">
        <v>1</v>
      </c>
    </row>
    <row r="258" spans="1:18">
      <c r="A258" s="9" t="s">
        <v>260</v>
      </c>
      <c r="B258" s="1">
        <v>548.007130215404</v>
      </c>
      <c r="C258" s="1">
        <v>-898.50545223985898</v>
      </c>
      <c r="D258" s="1">
        <v>-3</v>
      </c>
      <c r="E258" s="1">
        <v>0</v>
      </c>
      <c r="F258" s="1">
        <v>4</v>
      </c>
      <c r="G258" s="1">
        <v>4</v>
      </c>
      <c r="H258" s="1">
        <v>-1</v>
      </c>
      <c r="I258" s="1">
        <v>-2</v>
      </c>
      <c r="J258" s="1">
        <v>0</v>
      </c>
      <c r="K258" s="32">
        <v>0</v>
      </c>
      <c r="L258" s="32">
        <v>0</v>
      </c>
      <c r="M258" s="32">
        <v>2</v>
      </c>
      <c r="N258" s="32">
        <v>2</v>
      </c>
      <c r="O258" s="32">
        <v>1</v>
      </c>
      <c r="P258" s="32">
        <v>0</v>
      </c>
      <c r="Q258" s="32">
        <v>0</v>
      </c>
      <c r="R258" s="32" t="b">
        <v>1</v>
      </c>
    </row>
    <row r="259" spans="1:18">
      <c r="A259" s="9" t="s">
        <v>312</v>
      </c>
      <c r="B259" s="1">
        <v>-695.62013475415995</v>
      </c>
      <c r="C259" s="1">
        <v>352.46085944292901</v>
      </c>
      <c r="D259" s="1">
        <v>0</v>
      </c>
      <c r="E259" s="1">
        <v>7</v>
      </c>
      <c r="F259" s="1">
        <v>-5</v>
      </c>
      <c r="G259" s="1">
        <v>4</v>
      </c>
      <c r="H259" s="1">
        <v>-2</v>
      </c>
      <c r="I259" s="1">
        <v>0</v>
      </c>
      <c r="J259" s="1">
        <v>-4</v>
      </c>
      <c r="K259" s="32">
        <v>0</v>
      </c>
      <c r="L259" s="32">
        <v>3</v>
      </c>
      <c r="M259" s="32">
        <v>0</v>
      </c>
      <c r="N259" s="32">
        <v>2</v>
      </c>
      <c r="O259" s="32">
        <v>0</v>
      </c>
      <c r="P259" s="32">
        <v>1</v>
      </c>
      <c r="Q259" s="32">
        <v>0</v>
      </c>
      <c r="R259" s="32" t="b">
        <v>1</v>
      </c>
    </row>
    <row r="260" spans="1:18">
      <c r="A260" s="9" t="s">
        <v>264</v>
      </c>
      <c r="B260" s="1">
        <v>537.93212883990395</v>
      </c>
      <c r="C260" s="1">
        <v>-250.34688714126401</v>
      </c>
      <c r="D260" s="1">
        <v>-1</v>
      </c>
      <c r="E260" s="1">
        <v>3</v>
      </c>
      <c r="F260" s="1">
        <v>-2</v>
      </c>
      <c r="G260" s="1">
        <v>0</v>
      </c>
      <c r="H260" s="1">
        <v>1</v>
      </c>
      <c r="I260" s="1">
        <v>-1</v>
      </c>
      <c r="J260" s="1">
        <v>0</v>
      </c>
      <c r="K260" s="32">
        <v>0</v>
      </c>
      <c r="L260" s="32">
        <v>2</v>
      </c>
      <c r="M260" s="32">
        <v>0</v>
      </c>
      <c r="N260" s="32">
        <v>0</v>
      </c>
      <c r="O260" s="32">
        <v>2</v>
      </c>
      <c r="P260" s="32">
        <v>1</v>
      </c>
      <c r="Q260" s="32">
        <v>0</v>
      </c>
      <c r="R260" s="32" t="b">
        <v>1</v>
      </c>
    </row>
    <row r="261" spans="1:18">
      <c r="A261" t="s">
        <v>139</v>
      </c>
      <c r="B261" s="1">
        <v>980.72765222953797</v>
      </c>
      <c r="C261" s="1">
        <v>763.58135439936996</v>
      </c>
      <c r="D261" s="1">
        <v>0</v>
      </c>
      <c r="E261" s="1">
        <v>0</v>
      </c>
      <c r="F261" s="1">
        <v>0</v>
      </c>
      <c r="G261" s="1">
        <v>0</v>
      </c>
      <c r="H261" s="1">
        <v>0</v>
      </c>
      <c r="I261" s="1">
        <v>0</v>
      </c>
      <c r="J261" s="1">
        <v>0</v>
      </c>
      <c r="K261" s="32">
        <v>0</v>
      </c>
      <c r="L261" s="32">
        <v>0</v>
      </c>
      <c r="M261" s="32">
        <v>0</v>
      </c>
      <c r="N261" s="32">
        <v>0</v>
      </c>
      <c r="O261" s="32">
        <v>0</v>
      </c>
      <c r="P261" s="32">
        <v>0</v>
      </c>
      <c r="Q261" s="32">
        <v>0</v>
      </c>
      <c r="R261" s="32" t="b">
        <v>0</v>
      </c>
    </row>
    <row r="262" spans="1:18">
      <c r="A262" s="9" t="s">
        <v>243</v>
      </c>
      <c r="B262" s="1">
        <v>-808.20000000000095</v>
      </c>
      <c r="C262" s="1">
        <v>-909.400000000001</v>
      </c>
      <c r="D262" s="1">
        <v>0</v>
      </c>
      <c r="E262" s="1">
        <v>3</v>
      </c>
      <c r="F262" s="1">
        <v>2</v>
      </c>
      <c r="G262" s="1">
        <v>0</v>
      </c>
      <c r="H262" s="1">
        <v>0</v>
      </c>
      <c r="I262" s="1">
        <v>1</v>
      </c>
      <c r="J262" s="1">
        <v>-1</v>
      </c>
      <c r="K262" s="32">
        <v>0</v>
      </c>
      <c r="L262" s="32">
        <v>2</v>
      </c>
      <c r="M262" s="32">
        <v>1</v>
      </c>
      <c r="N262" s="32">
        <v>1</v>
      </c>
      <c r="O262" s="32">
        <v>0</v>
      </c>
      <c r="P262" s="32">
        <v>1</v>
      </c>
      <c r="Q262" s="32">
        <v>0</v>
      </c>
      <c r="R262" s="32" t="b">
        <v>1</v>
      </c>
    </row>
    <row r="263" spans="1:18">
      <c r="A263" s="7" t="s">
        <v>335</v>
      </c>
      <c r="B263" s="1">
        <v>-895.406340669212</v>
      </c>
      <c r="C263" s="1">
        <v>-138.19299619963499</v>
      </c>
      <c r="D263" s="1">
        <v>-3</v>
      </c>
      <c r="E263" s="1">
        <v>5</v>
      </c>
      <c r="F263" s="1">
        <v>1</v>
      </c>
      <c r="G263" s="1">
        <v>-2</v>
      </c>
      <c r="H263" s="1">
        <v>-3</v>
      </c>
      <c r="I263" s="1">
        <v>-1</v>
      </c>
      <c r="J263" s="1">
        <v>-1</v>
      </c>
      <c r="K263" s="32">
        <v>0</v>
      </c>
      <c r="L263" s="32">
        <v>2</v>
      </c>
      <c r="M263" s="32">
        <v>1</v>
      </c>
      <c r="N263" s="32">
        <v>0</v>
      </c>
      <c r="O263" s="32">
        <v>0</v>
      </c>
      <c r="P263" s="32">
        <v>0</v>
      </c>
      <c r="Q263" s="32">
        <v>0</v>
      </c>
      <c r="R263" s="32" t="b">
        <v>1</v>
      </c>
    </row>
    <row r="264" spans="1:18">
      <c r="A264" t="s">
        <v>74</v>
      </c>
      <c r="B264" s="1">
        <v>-755.00743799526902</v>
      </c>
      <c r="C264" s="1">
        <v>476.20799236512897</v>
      </c>
      <c r="D264" s="1">
        <v>0</v>
      </c>
      <c r="E264" s="1">
        <v>3</v>
      </c>
      <c r="F264" s="1">
        <v>-2</v>
      </c>
      <c r="G264" s="1">
        <v>-1</v>
      </c>
      <c r="H264" s="1">
        <v>0</v>
      </c>
      <c r="I264" s="1">
        <v>2</v>
      </c>
      <c r="J264" s="1">
        <v>0</v>
      </c>
      <c r="K264" s="32">
        <v>0</v>
      </c>
      <c r="L264" s="32">
        <v>2</v>
      </c>
      <c r="M264" s="32">
        <v>0</v>
      </c>
      <c r="N264" s="32">
        <v>0</v>
      </c>
      <c r="O264" s="32">
        <v>0</v>
      </c>
      <c r="P264" s="32">
        <v>2</v>
      </c>
      <c r="Q264" s="32">
        <v>0</v>
      </c>
      <c r="R264" s="32" t="b">
        <v>1</v>
      </c>
    </row>
    <row r="265" spans="1:18">
      <c r="A265" t="s">
        <v>75</v>
      </c>
      <c r="B265" s="1">
        <v>-504.337390338305</v>
      </c>
      <c r="C265" s="1">
        <v>-86.690273245070003</v>
      </c>
      <c r="D265" s="1">
        <v>-6</v>
      </c>
      <c r="E265" s="1">
        <v>5</v>
      </c>
      <c r="F265" s="1">
        <v>0</v>
      </c>
      <c r="G265" s="1">
        <v>5</v>
      </c>
      <c r="H265" s="1">
        <v>-1</v>
      </c>
      <c r="I265" s="1">
        <v>-4</v>
      </c>
      <c r="J265" s="1">
        <v>2</v>
      </c>
      <c r="K265" s="32">
        <v>0</v>
      </c>
      <c r="L265" s="32">
        <v>3</v>
      </c>
      <c r="M265" s="32">
        <v>0</v>
      </c>
      <c r="N265" s="32">
        <v>2</v>
      </c>
      <c r="O265" s="32">
        <v>0</v>
      </c>
      <c r="P265" s="32">
        <v>1</v>
      </c>
      <c r="Q265" s="32">
        <v>1</v>
      </c>
      <c r="R265" s="32" t="b">
        <v>1</v>
      </c>
    </row>
    <row r="266" spans="1:18">
      <c r="A266" s="9" t="s">
        <v>266</v>
      </c>
      <c r="B266" s="1">
        <v>573.59627464291702</v>
      </c>
      <c r="C266" s="1">
        <v>-817.65683915672901</v>
      </c>
      <c r="D266" s="1">
        <v>-3</v>
      </c>
      <c r="E266" s="1">
        <v>0</v>
      </c>
      <c r="F266" s="1">
        <v>0</v>
      </c>
      <c r="G266" s="1">
        <v>2</v>
      </c>
      <c r="H266" s="1">
        <v>1</v>
      </c>
      <c r="I266" s="1">
        <v>-1</v>
      </c>
      <c r="J266" s="1">
        <v>0</v>
      </c>
      <c r="K266" s="32">
        <v>0</v>
      </c>
      <c r="L266" s="32">
        <v>0</v>
      </c>
      <c r="M266" s="32">
        <v>0</v>
      </c>
      <c r="N266" s="32">
        <v>1</v>
      </c>
      <c r="O266" s="32">
        <v>1</v>
      </c>
      <c r="P266" s="32">
        <v>1</v>
      </c>
      <c r="Q266" s="32">
        <v>0</v>
      </c>
      <c r="R266" s="32" t="b">
        <v>1</v>
      </c>
    </row>
    <row r="267" spans="1:18">
      <c r="A267" s="9" t="s">
        <v>329</v>
      </c>
      <c r="B267" s="1">
        <v>733.654134441682</v>
      </c>
      <c r="C267" s="1">
        <v>860.39691253137596</v>
      </c>
      <c r="D267" s="1">
        <v>-6</v>
      </c>
      <c r="E267" s="1">
        <v>9</v>
      </c>
      <c r="F267" s="1">
        <v>-2</v>
      </c>
      <c r="G267" s="1">
        <v>3</v>
      </c>
      <c r="H267" s="1">
        <v>-2</v>
      </c>
      <c r="I267" s="1">
        <v>-8</v>
      </c>
      <c r="J267" s="1">
        <v>7</v>
      </c>
      <c r="K267" s="32">
        <v>0</v>
      </c>
      <c r="L267" s="32">
        <v>3</v>
      </c>
      <c r="M267" s="32">
        <v>0</v>
      </c>
      <c r="N267" s="32">
        <v>1</v>
      </c>
      <c r="O267" s="32">
        <v>0</v>
      </c>
      <c r="P267" s="32">
        <v>1</v>
      </c>
      <c r="Q267" s="32">
        <v>2</v>
      </c>
      <c r="R267" s="32" t="b">
        <v>1</v>
      </c>
    </row>
    <row r="268" spans="1:18">
      <c r="A268" t="s">
        <v>108</v>
      </c>
      <c r="B268" s="1">
        <v>-738.40325966010005</v>
      </c>
      <c r="C268" s="1">
        <v>32.589353690850103</v>
      </c>
      <c r="D268" s="1">
        <v>0</v>
      </c>
      <c r="E268" s="1">
        <v>1</v>
      </c>
      <c r="F268" s="1">
        <v>0</v>
      </c>
      <c r="G268" s="1">
        <v>0</v>
      </c>
      <c r="H268" s="1">
        <v>0</v>
      </c>
      <c r="I268" s="1">
        <v>1</v>
      </c>
      <c r="J268" s="1">
        <v>0</v>
      </c>
      <c r="K268" s="32">
        <v>0</v>
      </c>
      <c r="L268" s="32">
        <v>1</v>
      </c>
      <c r="M268" s="32">
        <v>0</v>
      </c>
      <c r="N268" s="32">
        <v>0</v>
      </c>
      <c r="O268" s="32">
        <v>0</v>
      </c>
      <c r="P268" s="32">
        <v>1</v>
      </c>
      <c r="Q268" s="32">
        <v>0</v>
      </c>
      <c r="R268" s="32" t="b">
        <v>1</v>
      </c>
    </row>
    <row r="269" spans="1:18">
      <c r="A269" s="9" t="s">
        <v>224</v>
      </c>
      <c r="B269" s="1">
        <v>-950.70749311803604</v>
      </c>
      <c r="C269" s="1">
        <v>-373.36378688642799</v>
      </c>
      <c r="D269" s="1">
        <v>-6</v>
      </c>
      <c r="E269" s="1">
        <v>0</v>
      </c>
      <c r="F269" s="1">
        <v>7</v>
      </c>
      <c r="G269" s="1">
        <v>2</v>
      </c>
      <c r="H269" s="1">
        <v>2</v>
      </c>
      <c r="I269" s="1">
        <v>-1</v>
      </c>
      <c r="J269" s="1">
        <v>-3</v>
      </c>
      <c r="K269" s="32">
        <v>0</v>
      </c>
      <c r="L269" s="32">
        <v>0</v>
      </c>
      <c r="M269" s="32">
        <v>2</v>
      </c>
      <c r="N269" s="32">
        <v>1</v>
      </c>
      <c r="O269" s="32">
        <v>1</v>
      </c>
      <c r="P269" s="32">
        <v>1</v>
      </c>
      <c r="Q269" s="32">
        <v>0</v>
      </c>
      <c r="R269" s="32" t="b">
        <v>1</v>
      </c>
    </row>
    <row r="270" spans="1:18">
      <c r="A270" s="7" t="s">
        <v>275</v>
      </c>
      <c r="B270" s="1">
        <v>922.370805495372</v>
      </c>
      <c r="C270" s="1">
        <v>-240.179699691575</v>
      </c>
      <c r="D270" s="1">
        <v>-1</v>
      </c>
      <c r="E270" s="1">
        <v>1</v>
      </c>
      <c r="F270" s="1">
        <v>0</v>
      </c>
      <c r="G270" s="1">
        <v>-1</v>
      </c>
      <c r="H270" s="1">
        <v>0</v>
      </c>
      <c r="I270" s="1">
        <v>1</v>
      </c>
      <c r="J270" s="1">
        <v>1</v>
      </c>
      <c r="K270" s="32">
        <v>0</v>
      </c>
      <c r="L270" s="32">
        <v>1</v>
      </c>
      <c r="M270" s="32">
        <v>0</v>
      </c>
      <c r="N270" s="32">
        <v>0</v>
      </c>
      <c r="O270" s="32">
        <v>0</v>
      </c>
      <c r="P270" s="32">
        <v>1</v>
      </c>
      <c r="Q270" s="32">
        <v>1</v>
      </c>
      <c r="R270" s="32" t="b">
        <v>1</v>
      </c>
    </row>
    <row r="271" spans="1:18">
      <c r="A271" t="s">
        <v>126</v>
      </c>
      <c r="B271" s="1">
        <v>-392.08686643588999</v>
      </c>
      <c r="C271" s="1">
        <v>182.17624407102301</v>
      </c>
      <c r="D271" s="1">
        <v>0</v>
      </c>
      <c r="E271" s="1">
        <v>2</v>
      </c>
      <c r="F271" s="1">
        <v>0</v>
      </c>
      <c r="G271" s="1">
        <v>0</v>
      </c>
      <c r="H271" s="1">
        <v>0</v>
      </c>
      <c r="I271" s="1">
        <v>4</v>
      </c>
      <c r="J271" s="1">
        <v>0</v>
      </c>
      <c r="K271" s="32">
        <v>0</v>
      </c>
      <c r="L271" s="32">
        <v>2</v>
      </c>
      <c r="M271" s="32">
        <v>1</v>
      </c>
      <c r="N271" s="32">
        <v>0</v>
      </c>
      <c r="O271" s="32">
        <v>0</v>
      </c>
      <c r="P271" s="32">
        <v>3</v>
      </c>
      <c r="Q271" s="32">
        <v>0</v>
      </c>
      <c r="R271" s="32" t="b">
        <v>1</v>
      </c>
    </row>
    <row r="272" spans="1:18">
      <c r="A272" t="s">
        <v>77</v>
      </c>
      <c r="B272" s="1">
        <v>175.11061859342999</v>
      </c>
      <c r="C272" s="1">
        <v>-787.48552642256004</v>
      </c>
      <c r="D272" s="1">
        <v>-1</v>
      </c>
      <c r="E272" s="1">
        <v>5</v>
      </c>
      <c r="F272" s="1">
        <v>3</v>
      </c>
      <c r="G272" s="1">
        <v>0</v>
      </c>
      <c r="H272" s="1">
        <v>5</v>
      </c>
      <c r="I272" s="1">
        <v>-6</v>
      </c>
      <c r="J272" s="1">
        <v>-5</v>
      </c>
      <c r="K272" s="32">
        <v>0</v>
      </c>
      <c r="L272" s="32">
        <v>3</v>
      </c>
      <c r="M272" s="32">
        <v>2</v>
      </c>
      <c r="N272" s="32">
        <v>0</v>
      </c>
      <c r="O272" s="32">
        <v>2</v>
      </c>
      <c r="P272" s="32">
        <v>0</v>
      </c>
      <c r="Q272" s="32">
        <v>0</v>
      </c>
      <c r="R272" s="32" t="b">
        <v>1</v>
      </c>
    </row>
    <row r="273" spans="1:18">
      <c r="A273" t="s">
        <v>121</v>
      </c>
      <c r="B273" s="1">
        <v>483.334254898523</v>
      </c>
      <c r="C273" s="1">
        <v>-47.684074377385897</v>
      </c>
      <c r="D273" s="1">
        <v>0</v>
      </c>
      <c r="E273" s="1">
        <v>0</v>
      </c>
      <c r="F273" s="1">
        <v>0</v>
      </c>
      <c r="G273" s="1">
        <v>0</v>
      </c>
      <c r="H273" s="1">
        <v>0</v>
      </c>
      <c r="I273" s="1">
        <v>0</v>
      </c>
      <c r="J273" s="1">
        <v>0</v>
      </c>
      <c r="K273" s="32">
        <v>0</v>
      </c>
      <c r="L273" s="32">
        <v>0</v>
      </c>
      <c r="M273" s="32">
        <v>0</v>
      </c>
      <c r="N273" s="32">
        <v>0</v>
      </c>
      <c r="O273" s="32">
        <v>0</v>
      </c>
      <c r="P273" s="32">
        <v>0</v>
      </c>
      <c r="Q273" s="32">
        <v>0</v>
      </c>
      <c r="R273" s="32" t="b">
        <v>0</v>
      </c>
    </row>
    <row r="274" spans="1:18">
      <c r="A274" s="3" t="s">
        <v>342</v>
      </c>
      <c r="B274" s="1">
        <v>965.40359023138706</v>
      </c>
      <c r="C274" s="1">
        <v>817.21352017338404</v>
      </c>
      <c r="D274" s="1">
        <v>-7</v>
      </c>
      <c r="E274" s="1">
        <v>8</v>
      </c>
      <c r="F274" s="1">
        <v>1</v>
      </c>
      <c r="G274" s="1">
        <v>15</v>
      </c>
      <c r="H274" s="1">
        <v>-12</v>
      </c>
      <c r="I274" s="1">
        <v>-13</v>
      </c>
      <c r="J274" s="1">
        <v>5</v>
      </c>
      <c r="K274" s="32">
        <v>0</v>
      </c>
      <c r="L274" s="32">
        <v>2</v>
      </c>
      <c r="M274" s="32">
        <v>1</v>
      </c>
      <c r="N274" s="32">
        <v>7</v>
      </c>
      <c r="O274" s="32">
        <v>0</v>
      </c>
      <c r="P274" s="32">
        <v>1</v>
      </c>
      <c r="Q274" s="32">
        <v>1</v>
      </c>
      <c r="R274" s="32" t="b">
        <v>1</v>
      </c>
    </row>
    <row r="275" spans="1:18">
      <c r="A275" t="s">
        <v>79</v>
      </c>
      <c r="B275" s="1">
        <v>-486.86339479372702</v>
      </c>
      <c r="C275" s="1">
        <v>218.66021101519701</v>
      </c>
      <c r="D275" s="1">
        <v>0</v>
      </c>
      <c r="E275" s="1">
        <v>3</v>
      </c>
      <c r="F275" s="1">
        <v>-5</v>
      </c>
      <c r="G275" s="1">
        <v>-4</v>
      </c>
      <c r="H275" s="1">
        <v>0</v>
      </c>
      <c r="I275" s="1">
        <v>1</v>
      </c>
      <c r="J275" s="1">
        <v>0</v>
      </c>
      <c r="K275" s="32">
        <v>0</v>
      </c>
      <c r="L275" s="32">
        <v>2</v>
      </c>
      <c r="M275" s="32">
        <v>0</v>
      </c>
      <c r="N275" s="32">
        <v>0</v>
      </c>
      <c r="O275" s="32">
        <v>0</v>
      </c>
      <c r="P275" s="32">
        <v>2</v>
      </c>
      <c r="Q275" s="32">
        <v>0</v>
      </c>
      <c r="R275" s="32" t="b">
        <v>1</v>
      </c>
    </row>
    <row r="276" spans="1:18">
      <c r="A276" t="s">
        <v>78</v>
      </c>
      <c r="B276" s="1">
        <v>479.23017959973703</v>
      </c>
      <c r="C276" s="1">
        <v>569.48114469608004</v>
      </c>
      <c r="D276" s="1">
        <v>0</v>
      </c>
      <c r="E276" s="1">
        <v>4</v>
      </c>
      <c r="F276" s="1">
        <v>-2</v>
      </c>
      <c r="G276" s="1">
        <v>2</v>
      </c>
      <c r="H276" s="1">
        <v>-1</v>
      </c>
      <c r="I276" s="1">
        <v>-2</v>
      </c>
      <c r="J276" s="1">
        <v>0</v>
      </c>
      <c r="K276" s="32">
        <v>0</v>
      </c>
      <c r="L276" s="32">
        <v>2</v>
      </c>
      <c r="M276" s="32">
        <v>0</v>
      </c>
      <c r="N276" s="32">
        <v>1</v>
      </c>
      <c r="O276" s="32">
        <v>0</v>
      </c>
      <c r="P276" s="32">
        <v>1</v>
      </c>
      <c r="Q276" s="32">
        <v>0</v>
      </c>
      <c r="R276" s="32" t="b">
        <v>1</v>
      </c>
    </row>
    <row r="277" spans="1:18">
      <c r="A277" s="7" t="s">
        <v>231</v>
      </c>
      <c r="B277" s="1">
        <v>-511.776448039304</v>
      </c>
      <c r="C277" s="1">
        <v>-818.71772986740996</v>
      </c>
      <c r="D277" s="1">
        <v>-2</v>
      </c>
      <c r="E277" s="1">
        <v>0</v>
      </c>
      <c r="F277" s="1">
        <v>-2</v>
      </c>
      <c r="G277" s="1">
        <v>-1</v>
      </c>
      <c r="H277" s="1">
        <v>2</v>
      </c>
      <c r="I277" s="1">
        <v>5</v>
      </c>
      <c r="J277" s="1">
        <v>3</v>
      </c>
      <c r="K277" s="32">
        <v>0</v>
      </c>
      <c r="L277" s="32">
        <v>0</v>
      </c>
      <c r="M277" s="32">
        <v>0</v>
      </c>
      <c r="N277" s="32">
        <v>1</v>
      </c>
      <c r="O277" s="32">
        <v>2</v>
      </c>
      <c r="P277" s="32">
        <v>3</v>
      </c>
      <c r="Q277" s="32">
        <v>1</v>
      </c>
      <c r="R277" s="32" t="b">
        <v>1</v>
      </c>
    </row>
    <row r="278" spans="1:18">
      <c r="A278" t="s">
        <v>41</v>
      </c>
      <c r="B278" s="1">
        <v>304.042133226396</v>
      </c>
      <c r="C278" s="1">
        <v>261.59143484259198</v>
      </c>
      <c r="D278" s="1">
        <v>-1</v>
      </c>
      <c r="E278" s="1">
        <v>3</v>
      </c>
      <c r="F278" s="1">
        <v>0</v>
      </c>
      <c r="G278" s="1">
        <v>0</v>
      </c>
      <c r="H278" s="1">
        <v>-1</v>
      </c>
      <c r="I278" s="1">
        <v>4</v>
      </c>
      <c r="J278" s="1">
        <v>-1</v>
      </c>
      <c r="K278" s="32">
        <v>0</v>
      </c>
      <c r="L278" s="32">
        <v>3</v>
      </c>
      <c r="M278" s="32">
        <v>0</v>
      </c>
      <c r="N278" s="32">
        <v>0</v>
      </c>
      <c r="O278" s="32">
        <v>0</v>
      </c>
      <c r="P278" s="32">
        <v>3</v>
      </c>
      <c r="Q278" s="32">
        <v>0</v>
      </c>
      <c r="R278" s="32" t="b">
        <v>1</v>
      </c>
    </row>
    <row r="279" spans="1:18">
      <c r="A279" t="s">
        <v>213</v>
      </c>
      <c r="B279" s="1">
        <v>-806.56663135869906</v>
      </c>
      <c r="C279" s="1">
        <v>65.937274659265299</v>
      </c>
      <c r="D279" s="1">
        <v>-6</v>
      </c>
      <c r="E279" s="1">
        <v>5</v>
      </c>
      <c r="F279" s="1">
        <v>1</v>
      </c>
      <c r="G279" s="1">
        <v>-1</v>
      </c>
      <c r="H279" s="1">
        <v>-6</v>
      </c>
      <c r="I279" s="1">
        <v>5</v>
      </c>
      <c r="J279" s="1">
        <v>1</v>
      </c>
      <c r="K279" s="32">
        <v>0</v>
      </c>
      <c r="L279" s="32">
        <v>4</v>
      </c>
      <c r="M279" s="32">
        <v>1</v>
      </c>
      <c r="N279" s="32">
        <v>0</v>
      </c>
      <c r="O279" s="32">
        <v>0</v>
      </c>
      <c r="P279" s="32">
        <v>4</v>
      </c>
      <c r="Q279" s="32">
        <v>1</v>
      </c>
      <c r="R279" s="32" t="b">
        <v>1</v>
      </c>
    </row>
    <row r="280" spans="1:18">
      <c r="A280" s="9" t="s">
        <v>259</v>
      </c>
      <c r="B280" s="1">
        <v>598.20337894332499</v>
      </c>
      <c r="C280" s="1">
        <v>-545.69537773743104</v>
      </c>
      <c r="D280" s="1">
        <v>-3</v>
      </c>
      <c r="E280" s="1">
        <v>1</v>
      </c>
      <c r="F280" s="1">
        <v>-1</v>
      </c>
      <c r="G280" s="1">
        <v>2</v>
      </c>
      <c r="H280" s="1">
        <v>1</v>
      </c>
      <c r="I280" s="1">
        <v>0</v>
      </c>
      <c r="J280" s="1">
        <v>0</v>
      </c>
      <c r="K280" s="32">
        <v>0</v>
      </c>
      <c r="L280" s="32">
        <v>1</v>
      </c>
      <c r="M280" s="32">
        <v>0</v>
      </c>
      <c r="N280" s="32">
        <v>1</v>
      </c>
      <c r="O280" s="32">
        <v>1</v>
      </c>
      <c r="P280" s="32">
        <v>1</v>
      </c>
      <c r="Q280" s="32">
        <v>0</v>
      </c>
      <c r="R280" s="32" t="b">
        <v>1</v>
      </c>
    </row>
    <row r="281" spans="1:18">
      <c r="A281" t="s">
        <v>109</v>
      </c>
      <c r="B281" s="1">
        <v>791.39878276638001</v>
      </c>
      <c r="C281" s="1">
        <v>344.87361714458899</v>
      </c>
      <c r="D281" s="1">
        <v>0</v>
      </c>
      <c r="E281" s="1">
        <v>4</v>
      </c>
      <c r="F281" s="1">
        <v>-2</v>
      </c>
      <c r="G281" s="1">
        <v>0</v>
      </c>
      <c r="H281" s="1">
        <v>-2</v>
      </c>
      <c r="I281" s="1">
        <v>3</v>
      </c>
      <c r="J281" s="1">
        <v>-1</v>
      </c>
      <c r="K281" s="32">
        <v>0</v>
      </c>
      <c r="L281" s="32">
        <v>3</v>
      </c>
      <c r="M281" s="32">
        <v>0</v>
      </c>
      <c r="N281" s="32">
        <v>0</v>
      </c>
      <c r="O281" s="32">
        <v>0</v>
      </c>
      <c r="P281" s="32">
        <v>2</v>
      </c>
      <c r="Q281" s="32">
        <v>1</v>
      </c>
      <c r="R281" s="32" t="b">
        <v>1</v>
      </c>
    </row>
    <row r="282" spans="1:18">
      <c r="A282" t="s">
        <v>35</v>
      </c>
      <c r="B282" s="1">
        <v>-723.51467712565204</v>
      </c>
      <c r="C282" s="1">
        <v>810.86294042601605</v>
      </c>
      <c r="D282" s="1">
        <v>-4</v>
      </c>
      <c r="E282" s="1">
        <v>7</v>
      </c>
      <c r="F282" s="1">
        <v>0</v>
      </c>
      <c r="G282" s="1">
        <v>0</v>
      </c>
      <c r="H282" s="1">
        <v>0</v>
      </c>
      <c r="I282" s="1">
        <v>0</v>
      </c>
      <c r="J282" s="1">
        <v>3</v>
      </c>
      <c r="K282" s="32">
        <v>0</v>
      </c>
      <c r="L282" s="32">
        <v>4</v>
      </c>
      <c r="M282" s="32">
        <v>0</v>
      </c>
      <c r="N282" s="32">
        <v>0</v>
      </c>
      <c r="O282" s="32">
        <v>0</v>
      </c>
      <c r="P282" s="32">
        <v>2</v>
      </c>
      <c r="Q282" s="32">
        <v>2</v>
      </c>
      <c r="R282" s="32" t="b">
        <v>1</v>
      </c>
    </row>
    <row r="283" spans="1:18">
      <c r="A283" t="s">
        <v>120</v>
      </c>
      <c r="B283" s="1">
        <v>-457.02597131341503</v>
      </c>
      <c r="C283" s="1">
        <v>-729.71076945063305</v>
      </c>
      <c r="D283" s="1">
        <v>-1</v>
      </c>
      <c r="E283" s="1">
        <v>0</v>
      </c>
      <c r="F283" s="1">
        <v>0</v>
      </c>
      <c r="G283" s="1">
        <v>0</v>
      </c>
      <c r="H283" s="1">
        <v>-1</v>
      </c>
      <c r="I283" s="1">
        <v>1</v>
      </c>
      <c r="J283" s="1">
        <v>0</v>
      </c>
      <c r="K283" s="32">
        <v>0</v>
      </c>
      <c r="L283" s="32">
        <v>0</v>
      </c>
      <c r="M283" s="32">
        <v>0</v>
      </c>
      <c r="N283" s="32">
        <v>0</v>
      </c>
      <c r="O283" s="32">
        <v>0</v>
      </c>
      <c r="P283" s="32">
        <v>1</v>
      </c>
      <c r="Q283" s="32">
        <v>0</v>
      </c>
      <c r="R283" s="32" t="b">
        <v>1</v>
      </c>
    </row>
    <row r="284" spans="1:18">
      <c r="A284" s="9" t="s">
        <v>333</v>
      </c>
      <c r="B284" s="1">
        <v>-464.69149139410598</v>
      </c>
      <c r="C284" s="1">
        <v>767.65474774340896</v>
      </c>
      <c r="D284" s="1">
        <v>0</v>
      </c>
      <c r="E284" s="1">
        <v>1</v>
      </c>
      <c r="F284" s="1">
        <v>0</v>
      </c>
      <c r="G284" s="1">
        <v>0</v>
      </c>
      <c r="H284" s="1">
        <v>0</v>
      </c>
      <c r="I284" s="1">
        <v>2</v>
      </c>
      <c r="J284" s="1">
        <v>0</v>
      </c>
      <c r="K284" s="32">
        <v>0</v>
      </c>
      <c r="L284" s="32">
        <v>1</v>
      </c>
      <c r="M284" s="32">
        <v>0</v>
      </c>
      <c r="N284" s="32">
        <v>0</v>
      </c>
      <c r="O284" s="32">
        <v>0</v>
      </c>
      <c r="P284" s="32">
        <v>2</v>
      </c>
      <c r="Q284" s="32">
        <v>0</v>
      </c>
      <c r="R284" s="32" t="b">
        <v>1</v>
      </c>
    </row>
    <row r="285" spans="1:18">
      <c r="A285" s="7" t="s">
        <v>205</v>
      </c>
      <c r="B285" s="1">
        <v>914.15438825568799</v>
      </c>
      <c r="C285" s="1">
        <v>-597.77589343759701</v>
      </c>
      <c r="D285" s="1">
        <v>-6</v>
      </c>
      <c r="E285" s="1">
        <v>3</v>
      </c>
      <c r="F285" s="1">
        <v>10</v>
      </c>
      <c r="G285" s="1">
        <v>8</v>
      </c>
      <c r="H285" s="1">
        <v>-7</v>
      </c>
      <c r="I285" s="1">
        <v>0</v>
      </c>
      <c r="J285" s="1">
        <v>1</v>
      </c>
      <c r="K285" s="32">
        <v>0</v>
      </c>
      <c r="L285" s="32">
        <v>2</v>
      </c>
      <c r="M285" s="32">
        <v>2</v>
      </c>
      <c r="N285" s="32">
        <v>2</v>
      </c>
      <c r="O285" s="32">
        <v>0</v>
      </c>
      <c r="P285" s="32">
        <v>0</v>
      </c>
      <c r="Q285" s="32">
        <v>1</v>
      </c>
      <c r="R285" s="32" t="b">
        <v>1</v>
      </c>
    </row>
    <row r="286" spans="1:18">
      <c r="A286" s="7" t="s">
        <v>273</v>
      </c>
      <c r="B286" s="1">
        <v>450.785607643893</v>
      </c>
      <c r="C286" s="1">
        <v>-747.70256757973596</v>
      </c>
      <c r="D286" s="1">
        <v>-2</v>
      </c>
      <c r="E286" s="1">
        <v>2</v>
      </c>
      <c r="F286" s="1">
        <v>3</v>
      </c>
      <c r="G286" s="1">
        <v>0</v>
      </c>
      <c r="H286" s="1">
        <v>-4</v>
      </c>
      <c r="I286" s="1">
        <v>3</v>
      </c>
      <c r="J286" s="1">
        <v>-1</v>
      </c>
      <c r="K286" s="32">
        <v>0</v>
      </c>
      <c r="L286" s="32">
        <v>1</v>
      </c>
      <c r="M286" s="32">
        <v>1</v>
      </c>
      <c r="N286" s="32">
        <v>0</v>
      </c>
      <c r="O286" s="32">
        <v>0</v>
      </c>
      <c r="P286" s="32">
        <v>2</v>
      </c>
      <c r="Q286" s="32">
        <v>0</v>
      </c>
      <c r="R286" s="32" t="b">
        <v>1</v>
      </c>
    </row>
    <row r="287" spans="1:18">
      <c r="A287" t="s">
        <v>80</v>
      </c>
      <c r="B287" s="1">
        <v>735.16275801409301</v>
      </c>
      <c r="C287" s="1">
        <v>-213.580921410228</v>
      </c>
      <c r="D287" s="1">
        <v>-6</v>
      </c>
      <c r="E287" s="1">
        <v>1</v>
      </c>
      <c r="F287" s="1">
        <v>-4</v>
      </c>
      <c r="G287" s="1">
        <v>0</v>
      </c>
      <c r="H287" s="1">
        <v>5</v>
      </c>
      <c r="I287" s="1">
        <v>3</v>
      </c>
      <c r="J287" s="1">
        <v>-2</v>
      </c>
      <c r="K287" s="32">
        <v>0</v>
      </c>
      <c r="L287" s="32">
        <v>1</v>
      </c>
      <c r="M287" s="32">
        <v>0</v>
      </c>
      <c r="N287" s="32">
        <v>0</v>
      </c>
      <c r="O287" s="32">
        <v>2</v>
      </c>
      <c r="P287" s="32">
        <v>2</v>
      </c>
      <c r="Q287" s="32">
        <v>0</v>
      </c>
      <c r="R287" s="32" t="b">
        <v>1</v>
      </c>
    </row>
    <row r="288" spans="1:18">
      <c r="A288" s="9" t="s">
        <v>206</v>
      </c>
      <c r="B288" s="1">
        <v>-861.68911728802505</v>
      </c>
      <c r="C288" s="1">
        <v>128.94672793532001</v>
      </c>
      <c r="D288" s="1">
        <v>0</v>
      </c>
      <c r="E288" s="1">
        <v>1</v>
      </c>
      <c r="F288" s="1">
        <v>0</v>
      </c>
      <c r="G288" s="1">
        <v>1</v>
      </c>
      <c r="H288" s="1">
        <v>0</v>
      </c>
      <c r="I288" s="1">
        <v>1</v>
      </c>
      <c r="J288" s="1">
        <v>1</v>
      </c>
      <c r="K288" s="32">
        <v>0</v>
      </c>
      <c r="L288" s="32">
        <v>1</v>
      </c>
      <c r="M288" s="32">
        <v>0</v>
      </c>
      <c r="N288" s="32">
        <v>1</v>
      </c>
      <c r="O288" s="32">
        <v>0</v>
      </c>
      <c r="P288" s="32">
        <v>1</v>
      </c>
      <c r="Q288" s="32">
        <v>1</v>
      </c>
      <c r="R288" s="32" t="b">
        <v>1</v>
      </c>
    </row>
    <row r="289" spans="1:18">
      <c r="A289" s="3" t="s">
        <v>343</v>
      </c>
      <c r="B289" s="1">
        <v>465.97823902889098</v>
      </c>
      <c r="C289" s="1">
        <v>744.92413188994794</v>
      </c>
      <c r="D289" s="1">
        <v>0</v>
      </c>
      <c r="E289" s="1">
        <v>0</v>
      </c>
      <c r="F289" s="1">
        <v>-9</v>
      </c>
      <c r="G289" s="1">
        <v>-6</v>
      </c>
      <c r="H289" s="1">
        <v>-6</v>
      </c>
      <c r="I289" s="1">
        <v>0</v>
      </c>
      <c r="J289" s="1">
        <v>6</v>
      </c>
      <c r="K289" s="32">
        <v>0</v>
      </c>
      <c r="L289" s="32">
        <v>0</v>
      </c>
      <c r="M289" s="32">
        <v>0</v>
      </c>
      <c r="N289" s="32">
        <v>1</v>
      </c>
      <c r="O289" s="32">
        <v>0</v>
      </c>
      <c r="P289" s="32">
        <v>0</v>
      </c>
      <c r="Q289" s="32">
        <v>1</v>
      </c>
      <c r="R289" s="32" t="b">
        <v>1</v>
      </c>
    </row>
    <row r="290" spans="1:18">
      <c r="A290" t="s">
        <v>81</v>
      </c>
      <c r="B290" s="1">
        <v>-403.598161892988</v>
      </c>
      <c r="C290" s="1">
        <v>-524.97537240040003</v>
      </c>
      <c r="D290" s="1">
        <v>-1</v>
      </c>
      <c r="E290" s="1">
        <v>2</v>
      </c>
      <c r="F290" s="1">
        <v>2</v>
      </c>
      <c r="G290" s="1">
        <v>0</v>
      </c>
      <c r="H290" s="1">
        <v>-3</v>
      </c>
      <c r="I290" s="1">
        <v>2</v>
      </c>
      <c r="J290" s="1">
        <v>-2</v>
      </c>
      <c r="K290" s="32">
        <v>0</v>
      </c>
      <c r="L290" s="32">
        <v>1</v>
      </c>
      <c r="M290" s="32">
        <v>1</v>
      </c>
      <c r="N290" s="32">
        <v>0</v>
      </c>
      <c r="O290" s="32">
        <v>0</v>
      </c>
      <c r="P290" s="32">
        <v>1</v>
      </c>
      <c r="Q290" s="32">
        <v>0</v>
      </c>
      <c r="R290" s="32" t="b">
        <v>1</v>
      </c>
    </row>
    <row r="291" spans="1:18">
      <c r="A291" s="7" t="s">
        <v>293</v>
      </c>
      <c r="B291" s="1">
        <v>-854.52803886539698</v>
      </c>
      <c r="C291" s="1">
        <v>60.008057393043998</v>
      </c>
      <c r="D291" s="1">
        <v>0</v>
      </c>
      <c r="E291" s="1">
        <v>3</v>
      </c>
      <c r="F291" s="1">
        <v>0</v>
      </c>
      <c r="G291" s="1">
        <v>-2</v>
      </c>
      <c r="H291" s="1">
        <v>0</v>
      </c>
      <c r="I291" s="1">
        <v>0</v>
      </c>
      <c r="J291" s="1">
        <v>0</v>
      </c>
      <c r="K291" s="32">
        <v>0</v>
      </c>
      <c r="L291" s="32">
        <v>2</v>
      </c>
      <c r="M291" s="32">
        <v>0</v>
      </c>
      <c r="N291" s="32">
        <v>0</v>
      </c>
      <c r="O291" s="32">
        <v>0</v>
      </c>
      <c r="P291" s="32">
        <v>2</v>
      </c>
      <c r="Q291" s="32">
        <v>0</v>
      </c>
      <c r="R291" s="32" t="b">
        <v>1</v>
      </c>
    </row>
    <row r="292" spans="1:18">
      <c r="A292" s="9" t="s">
        <v>297</v>
      </c>
      <c r="B292" s="1">
        <v>-439.17661848543997</v>
      </c>
      <c r="C292" s="1">
        <v>321.49779368491699</v>
      </c>
      <c r="D292" s="1">
        <v>0</v>
      </c>
      <c r="E292" s="1">
        <v>2</v>
      </c>
      <c r="F292" s="1">
        <v>-2</v>
      </c>
      <c r="G292" s="1">
        <v>-1</v>
      </c>
      <c r="H292" s="1">
        <v>0</v>
      </c>
      <c r="I292" s="1">
        <v>2</v>
      </c>
      <c r="J292" s="1">
        <v>0</v>
      </c>
      <c r="K292" s="32">
        <v>0</v>
      </c>
      <c r="L292" s="32">
        <v>2</v>
      </c>
      <c r="M292" s="32">
        <v>0</v>
      </c>
      <c r="N292" s="32">
        <v>0</v>
      </c>
      <c r="O292" s="32">
        <v>0</v>
      </c>
      <c r="P292" s="32">
        <v>2</v>
      </c>
      <c r="Q292" s="32">
        <v>0</v>
      </c>
      <c r="R292" s="32" t="b">
        <v>1</v>
      </c>
    </row>
    <row r="293" spans="1:18">
      <c r="A293" t="s">
        <v>83</v>
      </c>
      <c r="B293" s="1">
        <v>-670.76239748316902</v>
      </c>
      <c r="C293" s="1">
        <v>-379.912509485665</v>
      </c>
      <c r="D293" s="1">
        <v>-2</v>
      </c>
      <c r="E293" s="1">
        <v>4</v>
      </c>
      <c r="F293" s="1">
        <v>2</v>
      </c>
      <c r="G293" s="1">
        <v>0</v>
      </c>
      <c r="H293" s="1">
        <v>-2</v>
      </c>
      <c r="I293" s="1">
        <v>0</v>
      </c>
      <c r="J293" s="1">
        <v>1</v>
      </c>
      <c r="K293" s="32">
        <v>0</v>
      </c>
      <c r="L293" s="32">
        <v>2</v>
      </c>
      <c r="M293" s="32">
        <v>1</v>
      </c>
      <c r="N293" s="32">
        <v>1</v>
      </c>
      <c r="O293" s="32">
        <v>0</v>
      </c>
      <c r="P293" s="32">
        <v>1</v>
      </c>
      <c r="Q293" s="32">
        <v>1</v>
      </c>
      <c r="R293" s="32" t="b">
        <v>1</v>
      </c>
    </row>
    <row r="294" spans="1:18">
      <c r="A294" t="s">
        <v>123</v>
      </c>
      <c r="B294" s="1">
        <v>11.8677517603228</v>
      </c>
      <c r="C294" s="1">
        <v>-536.02945852235803</v>
      </c>
      <c r="D294" s="1">
        <v>-5</v>
      </c>
      <c r="E294" s="1">
        <v>4</v>
      </c>
      <c r="F294" s="1">
        <v>0</v>
      </c>
      <c r="G294" s="1">
        <v>0</v>
      </c>
      <c r="H294" s="1">
        <v>-6</v>
      </c>
      <c r="I294" s="1">
        <v>0</v>
      </c>
      <c r="J294" s="1">
        <v>6</v>
      </c>
      <c r="K294" s="32">
        <v>0</v>
      </c>
      <c r="L294" s="32">
        <v>2</v>
      </c>
      <c r="M294" s="32">
        <v>0</v>
      </c>
      <c r="N294" s="32">
        <v>0</v>
      </c>
      <c r="O294" s="32">
        <v>0</v>
      </c>
      <c r="P294" s="32">
        <v>1</v>
      </c>
      <c r="Q294" s="32">
        <v>2</v>
      </c>
      <c r="R294" s="32" t="b">
        <v>1</v>
      </c>
    </row>
    <row r="295" spans="1:18">
      <c r="A295" t="s">
        <v>84</v>
      </c>
      <c r="B295" s="1">
        <v>860.07040306126601</v>
      </c>
      <c r="C295" s="1">
        <v>-19.620447163409899</v>
      </c>
      <c r="D295" s="1">
        <v>-1</v>
      </c>
      <c r="E295" s="1">
        <v>-3</v>
      </c>
      <c r="F295" s="1">
        <v>-3</v>
      </c>
      <c r="G295" s="1">
        <v>2</v>
      </c>
      <c r="H295" s="1">
        <v>5</v>
      </c>
      <c r="I295" s="1">
        <v>1</v>
      </c>
      <c r="J295" s="1">
        <v>0</v>
      </c>
      <c r="K295" s="32">
        <v>0</v>
      </c>
      <c r="L295" s="32">
        <v>0</v>
      </c>
      <c r="M295" s="32">
        <v>0</v>
      </c>
      <c r="N295" s="32">
        <v>1</v>
      </c>
      <c r="O295" s="32">
        <v>2</v>
      </c>
      <c r="P295" s="32">
        <v>2</v>
      </c>
      <c r="Q295" s="32">
        <v>0</v>
      </c>
      <c r="R295" s="32" t="b">
        <v>1</v>
      </c>
    </row>
    <row r="296" spans="1:18">
      <c r="A296" t="s">
        <v>142</v>
      </c>
      <c r="B296" s="1">
        <v>-175.090120695981</v>
      </c>
      <c r="C296" s="1">
        <v>-624.46405301615403</v>
      </c>
      <c r="D296" s="1">
        <v>0</v>
      </c>
      <c r="E296" s="1">
        <v>0</v>
      </c>
      <c r="F296" s="1">
        <v>0</v>
      </c>
      <c r="G296" s="1">
        <v>0</v>
      </c>
      <c r="H296" s="1">
        <v>0</v>
      </c>
      <c r="I296" s="1">
        <v>0</v>
      </c>
      <c r="J296" s="1">
        <v>0</v>
      </c>
      <c r="K296" s="32">
        <v>0</v>
      </c>
      <c r="L296" s="32">
        <v>0</v>
      </c>
      <c r="M296" s="32">
        <v>0</v>
      </c>
      <c r="N296" s="32">
        <v>0</v>
      </c>
      <c r="O296" s="32">
        <v>0</v>
      </c>
      <c r="P296" s="32">
        <v>0</v>
      </c>
      <c r="Q296" s="32">
        <v>0</v>
      </c>
      <c r="R296" s="32" t="b">
        <v>0</v>
      </c>
    </row>
    <row r="297" spans="1:18">
      <c r="A297" t="s">
        <v>104</v>
      </c>
      <c r="B297" s="1">
        <v>752.36443513486802</v>
      </c>
      <c r="C297" s="1">
        <v>-748.205004633361</v>
      </c>
      <c r="D297" s="1">
        <v>-4</v>
      </c>
      <c r="E297" s="1">
        <v>4</v>
      </c>
      <c r="F297" s="1">
        <v>4</v>
      </c>
      <c r="G297" s="1">
        <v>2</v>
      </c>
      <c r="H297" s="1">
        <v>2</v>
      </c>
      <c r="I297" s="1">
        <v>-5</v>
      </c>
      <c r="J297" s="1">
        <v>-2</v>
      </c>
      <c r="K297" s="32">
        <v>0</v>
      </c>
      <c r="L297" s="32">
        <v>2</v>
      </c>
      <c r="M297" s="32">
        <v>2</v>
      </c>
      <c r="N297" s="32">
        <v>1</v>
      </c>
      <c r="O297" s="32">
        <v>1</v>
      </c>
      <c r="P297" s="32">
        <v>0</v>
      </c>
      <c r="Q297" s="32">
        <v>0</v>
      </c>
      <c r="R297" s="32" t="b">
        <v>1</v>
      </c>
    </row>
    <row r="298" spans="1:18">
      <c r="A298" s="7" t="s">
        <v>327</v>
      </c>
      <c r="B298" s="1">
        <v>-262.86328773186199</v>
      </c>
      <c r="C298" s="1">
        <v>-469.45408698670298</v>
      </c>
      <c r="D298" s="1">
        <v>0</v>
      </c>
      <c r="E298" s="1">
        <v>4</v>
      </c>
      <c r="F298" s="1">
        <v>1</v>
      </c>
      <c r="G298" s="1">
        <v>-1</v>
      </c>
      <c r="H298" s="1">
        <v>0</v>
      </c>
      <c r="I298" s="1">
        <v>0</v>
      </c>
      <c r="J298" s="1">
        <v>-1</v>
      </c>
      <c r="K298" s="32">
        <v>0</v>
      </c>
      <c r="L298" s="32">
        <v>4</v>
      </c>
      <c r="M298" s="32">
        <v>1</v>
      </c>
      <c r="N298" s="32">
        <v>0</v>
      </c>
      <c r="O298" s="32">
        <v>0</v>
      </c>
      <c r="P298" s="32">
        <v>0</v>
      </c>
      <c r="Q298" s="32">
        <v>0</v>
      </c>
      <c r="R298" s="32" t="b">
        <v>1</v>
      </c>
    </row>
    <row r="299" spans="1:18">
      <c r="A299" s="9" t="s">
        <v>214</v>
      </c>
      <c r="B299" s="1">
        <v>-521.36848239234098</v>
      </c>
      <c r="C299" s="1">
        <v>464.47859102927299</v>
      </c>
      <c r="D299" s="1">
        <v>-1</v>
      </c>
      <c r="E299" s="1">
        <v>0</v>
      </c>
      <c r="F299" s="1">
        <v>0</v>
      </c>
      <c r="G299" s="1">
        <v>2</v>
      </c>
      <c r="H299" s="1">
        <v>1</v>
      </c>
      <c r="I299" s="1">
        <v>1</v>
      </c>
      <c r="J299" s="1">
        <v>-1</v>
      </c>
      <c r="K299" s="32">
        <v>0</v>
      </c>
      <c r="L299" s="32">
        <v>2</v>
      </c>
      <c r="M299" s="32">
        <v>0</v>
      </c>
      <c r="N299" s="32">
        <v>1</v>
      </c>
      <c r="O299" s="32">
        <v>1</v>
      </c>
      <c r="P299" s="32">
        <v>1</v>
      </c>
      <c r="Q299" s="32">
        <v>1</v>
      </c>
      <c r="R299" s="32" t="b">
        <v>1</v>
      </c>
    </row>
    <row r="300" spans="1:18">
      <c r="A300" t="s">
        <v>105</v>
      </c>
      <c r="B300" s="1">
        <v>-814.90750033792699</v>
      </c>
      <c r="C300" s="1">
        <v>-849.17738181591596</v>
      </c>
      <c r="D300" s="1">
        <v>-4</v>
      </c>
      <c r="E300" s="1">
        <v>1</v>
      </c>
      <c r="F300" s="1">
        <v>1</v>
      </c>
      <c r="G300" s="1">
        <v>-2</v>
      </c>
      <c r="H300" s="1">
        <v>3</v>
      </c>
      <c r="I300" s="1">
        <v>1</v>
      </c>
      <c r="J300" s="1">
        <v>-1</v>
      </c>
      <c r="K300" s="32">
        <v>0</v>
      </c>
      <c r="L300" s="32">
        <v>1</v>
      </c>
      <c r="M300" s="32">
        <v>1</v>
      </c>
      <c r="N300" s="32">
        <v>0</v>
      </c>
      <c r="O300" s="32">
        <v>1</v>
      </c>
      <c r="P300" s="32">
        <v>1</v>
      </c>
      <c r="Q300" s="32">
        <v>0</v>
      </c>
      <c r="R300" s="32" t="b">
        <v>1</v>
      </c>
    </row>
    <row r="301" spans="1:18">
      <c r="A301" t="s">
        <v>36</v>
      </c>
      <c r="B301" s="1">
        <v>811.42884165169698</v>
      </c>
      <c r="C301" s="1">
        <v>160.883905532895</v>
      </c>
      <c r="D301" s="1">
        <v>0</v>
      </c>
      <c r="E301" s="1">
        <v>0</v>
      </c>
      <c r="F301" s="1">
        <v>0</v>
      </c>
      <c r="G301" s="1">
        <v>0</v>
      </c>
      <c r="H301" s="1">
        <v>0</v>
      </c>
      <c r="I301" s="1">
        <v>0</v>
      </c>
      <c r="J301" s="1">
        <v>0</v>
      </c>
      <c r="K301" s="32">
        <v>0</v>
      </c>
      <c r="L301" s="32">
        <v>0</v>
      </c>
      <c r="M301" s="32">
        <v>0</v>
      </c>
      <c r="N301" s="32">
        <v>0</v>
      </c>
      <c r="O301" s="32">
        <v>0</v>
      </c>
      <c r="P301" s="32">
        <v>0</v>
      </c>
      <c r="Q301" s="32">
        <v>0</v>
      </c>
      <c r="R301" s="32" t="b">
        <v>0</v>
      </c>
    </row>
    <row r="302" spans="1:18">
      <c r="A302" t="s">
        <v>85</v>
      </c>
      <c r="B302" s="1">
        <v>-438.52917819195397</v>
      </c>
      <c r="C302" s="1">
        <v>-237.894949738718</v>
      </c>
      <c r="D302" s="1">
        <v>-1</v>
      </c>
      <c r="E302" s="1">
        <v>-2</v>
      </c>
      <c r="F302" s="1">
        <v>0</v>
      </c>
      <c r="G302" s="1">
        <v>3</v>
      </c>
      <c r="H302" s="1">
        <v>-4</v>
      </c>
      <c r="I302" s="1">
        <v>1</v>
      </c>
      <c r="J302" s="1">
        <v>0</v>
      </c>
      <c r="K302" s="32">
        <v>0</v>
      </c>
      <c r="L302" s="32">
        <v>0</v>
      </c>
      <c r="M302" s="32">
        <v>0</v>
      </c>
      <c r="N302" s="32">
        <v>2</v>
      </c>
      <c r="O302" s="32">
        <v>0</v>
      </c>
      <c r="P302" s="32">
        <v>2</v>
      </c>
      <c r="Q302" s="32">
        <v>0</v>
      </c>
      <c r="R302" s="32" t="b">
        <v>1</v>
      </c>
    </row>
    <row r="303" spans="1:18">
      <c r="A303" t="s">
        <v>94</v>
      </c>
      <c r="B303" s="1">
        <v>-558.45978140504303</v>
      </c>
      <c r="C303" s="1">
        <v>631.49516695223599</v>
      </c>
      <c r="D303" s="1">
        <v>0</v>
      </c>
      <c r="E303" s="1">
        <v>2</v>
      </c>
      <c r="F303" s="1">
        <v>-2</v>
      </c>
      <c r="G303" s="1">
        <v>0</v>
      </c>
      <c r="H303" s="1">
        <v>0</v>
      </c>
      <c r="I303" s="1">
        <v>3</v>
      </c>
      <c r="J303" s="1">
        <v>0</v>
      </c>
      <c r="K303" s="32">
        <v>0</v>
      </c>
      <c r="L303" s="32">
        <v>2</v>
      </c>
      <c r="M303" s="32">
        <v>0</v>
      </c>
      <c r="N303" s="32">
        <v>0</v>
      </c>
      <c r="O303" s="32">
        <v>0</v>
      </c>
      <c r="P303" s="32">
        <v>2</v>
      </c>
      <c r="Q303" s="32">
        <v>0</v>
      </c>
      <c r="R303" s="32" t="b">
        <v>1</v>
      </c>
    </row>
    <row r="304" spans="1:18">
      <c r="A304" t="s">
        <v>96</v>
      </c>
      <c r="B304" s="1">
        <v>368.487121753797</v>
      </c>
      <c r="C304" s="1">
        <v>957.06880546827495</v>
      </c>
      <c r="D304" s="1">
        <v>0</v>
      </c>
      <c r="E304" s="1">
        <v>1</v>
      </c>
      <c r="F304" s="1">
        <v>-4</v>
      </c>
      <c r="G304" s="1">
        <v>2</v>
      </c>
      <c r="H304" s="1">
        <v>-5</v>
      </c>
      <c r="I304" s="1">
        <v>4</v>
      </c>
      <c r="J304" s="1">
        <v>0</v>
      </c>
      <c r="K304" s="32">
        <v>0</v>
      </c>
      <c r="L304" s="32">
        <v>1</v>
      </c>
      <c r="M304" s="32">
        <v>0</v>
      </c>
      <c r="N304" s="32">
        <v>1</v>
      </c>
      <c r="O304" s="32">
        <v>0</v>
      </c>
      <c r="P304" s="32">
        <v>2</v>
      </c>
      <c r="Q304" s="32">
        <v>0</v>
      </c>
      <c r="R304" s="32" t="b">
        <v>1</v>
      </c>
    </row>
    <row r="305" spans="1:18">
      <c r="A305" t="s">
        <v>33</v>
      </c>
      <c r="B305" s="1">
        <v>-55.5208774538605</v>
      </c>
      <c r="C305" s="1">
        <v>318.76168939522802</v>
      </c>
      <c r="D305" s="1">
        <v>0</v>
      </c>
      <c r="E305" s="1">
        <v>2</v>
      </c>
      <c r="F305" s="1">
        <v>4</v>
      </c>
      <c r="G305" s="1">
        <v>0</v>
      </c>
      <c r="H305" s="1">
        <v>0</v>
      </c>
      <c r="I305" s="1">
        <v>-2</v>
      </c>
      <c r="J305" s="1">
        <v>-4</v>
      </c>
      <c r="K305" s="32">
        <v>0</v>
      </c>
      <c r="L305" s="32">
        <v>2</v>
      </c>
      <c r="M305" s="32">
        <v>2</v>
      </c>
      <c r="N305" s="32">
        <v>0</v>
      </c>
      <c r="O305" s="32">
        <v>0</v>
      </c>
      <c r="P305" s="32">
        <v>1</v>
      </c>
      <c r="Q305" s="32">
        <v>0</v>
      </c>
      <c r="R305" s="32" t="b">
        <v>1</v>
      </c>
    </row>
    <row r="306" spans="1:18">
      <c r="A306" t="s">
        <v>143</v>
      </c>
      <c r="B306" s="1">
        <v>-960.61452504881004</v>
      </c>
      <c r="C306" s="1">
        <v>694.45448321366803</v>
      </c>
      <c r="D306" s="1">
        <v>0</v>
      </c>
      <c r="E306" s="1">
        <v>0</v>
      </c>
      <c r="F306" s="1">
        <v>0</v>
      </c>
      <c r="G306" s="1">
        <v>0</v>
      </c>
      <c r="H306" s="1">
        <v>0</v>
      </c>
      <c r="I306" s="1">
        <v>0</v>
      </c>
      <c r="J306" s="1">
        <v>0</v>
      </c>
      <c r="K306" s="32">
        <v>0</v>
      </c>
      <c r="L306" s="32">
        <v>0</v>
      </c>
      <c r="M306" s="32">
        <v>0</v>
      </c>
      <c r="N306" s="32">
        <v>0</v>
      </c>
      <c r="O306" s="32">
        <v>0</v>
      </c>
      <c r="P306" s="32">
        <v>0</v>
      </c>
      <c r="Q306" s="32">
        <v>0</v>
      </c>
      <c r="R306" s="32" t="b">
        <v>0</v>
      </c>
    </row>
    <row r="307" spans="1:18">
      <c r="A307" t="s">
        <v>48</v>
      </c>
      <c r="B307" s="1">
        <v>-904.20000000000095</v>
      </c>
      <c r="C307" s="1">
        <v>-108.4</v>
      </c>
      <c r="D307" s="1">
        <v>0</v>
      </c>
      <c r="E307" s="1">
        <v>-1</v>
      </c>
      <c r="F307" s="1">
        <v>3</v>
      </c>
      <c r="G307" s="1">
        <v>-1</v>
      </c>
      <c r="H307" s="1">
        <v>4</v>
      </c>
      <c r="I307" s="1">
        <v>0</v>
      </c>
      <c r="J307" s="1">
        <v>-2</v>
      </c>
      <c r="K307" s="32">
        <v>0</v>
      </c>
      <c r="L307" s="32">
        <v>0</v>
      </c>
      <c r="M307" s="32">
        <v>2</v>
      </c>
      <c r="N307" s="32">
        <v>0</v>
      </c>
      <c r="O307" s="32">
        <v>2</v>
      </c>
      <c r="P307" s="32">
        <v>0</v>
      </c>
      <c r="Q307" s="32">
        <v>0</v>
      </c>
      <c r="R307" s="32" t="b">
        <v>1</v>
      </c>
    </row>
    <row r="308" spans="1:18">
      <c r="A308" s="9" t="s">
        <v>330</v>
      </c>
      <c r="B308" s="1">
        <v>-784.21125914012703</v>
      </c>
      <c r="C308" s="1">
        <v>42.738986401116897</v>
      </c>
      <c r="D308" s="1">
        <v>0</v>
      </c>
      <c r="E308" s="1">
        <v>5</v>
      </c>
      <c r="F308" s="1">
        <v>-2</v>
      </c>
      <c r="G308" s="1">
        <v>-1</v>
      </c>
      <c r="H308" s="1">
        <v>0</v>
      </c>
      <c r="I308" s="1">
        <v>0</v>
      </c>
      <c r="J308" s="1">
        <v>-2</v>
      </c>
      <c r="K308" s="32">
        <v>0</v>
      </c>
      <c r="L308" s="32">
        <v>3</v>
      </c>
      <c r="M308" s="32">
        <v>0</v>
      </c>
      <c r="N308" s="32">
        <v>0</v>
      </c>
      <c r="O308" s="32">
        <v>0</v>
      </c>
      <c r="P308" s="32">
        <v>1</v>
      </c>
      <c r="Q308" s="32">
        <v>0</v>
      </c>
      <c r="R308" s="32" t="b">
        <v>1</v>
      </c>
    </row>
    <row r="309" spans="1:18">
      <c r="A309" s="9" t="s">
        <v>241</v>
      </c>
      <c r="B309" s="1">
        <v>-548.46507992986994</v>
      </c>
      <c r="C309" s="1">
        <v>102.750253900581</v>
      </c>
      <c r="D309" s="1">
        <v>-1</v>
      </c>
      <c r="E309" s="1">
        <v>4</v>
      </c>
      <c r="F309" s="1">
        <v>-1</v>
      </c>
      <c r="G309" s="1">
        <v>-1</v>
      </c>
      <c r="H309" s="1">
        <v>3</v>
      </c>
      <c r="I309" s="1">
        <v>4</v>
      </c>
      <c r="J309" s="1">
        <v>0</v>
      </c>
      <c r="K309" s="32">
        <v>0</v>
      </c>
      <c r="L309" s="32">
        <v>3</v>
      </c>
      <c r="M309" s="32">
        <v>0</v>
      </c>
      <c r="N309" s="32">
        <v>0</v>
      </c>
      <c r="O309" s="32">
        <v>2</v>
      </c>
      <c r="P309" s="32">
        <v>4</v>
      </c>
      <c r="Q309" s="32">
        <v>0</v>
      </c>
      <c r="R309" s="32" t="b">
        <v>1</v>
      </c>
    </row>
    <row r="310" spans="1:18">
      <c r="A310" s="7" t="s">
        <v>209</v>
      </c>
      <c r="B310" s="1">
        <v>-606.85423810851205</v>
      </c>
      <c r="C310" s="1">
        <v>-735.83264590505496</v>
      </c>
      <c r="D310" s="1">
        <v>0</v>
      </c>
      <c r="E310" s="1">
        <v>2</v>
      </c>
      <c r="F310" s="1">
        <v>-1</v>
      </c>
      <c r="G310" s="1">
        <v>-1</v>
      </c>
      <c r="H310" s="1">
        <v>0</v>
      </c>
      <c r="I310" s="1">
        <v>1</v>
      </c>
      <c r="J310" s="1">
        <v>1</v>
      </c>
      <c r="K310" s="32">
        <v>0</v>
      </c>
      <c r="L310" s="32">
        <v>2</v>
      </c>
      <c r="M310" s="32">
        <v>0</v>
      </c>
      <c r="N310" s="32">
        <v>0</v>
      </c>
      <c r="O310" s="32">
        <v>0</v>
      </c>
      <c r="P310" s="32">
        <v>1</v>
      </c>
      <c r="Q310" s="32">
        <v>1</v>
      </c>
      <c r="R310" s="32" t="b">
        <v>1</v>
      </c>
    </row>
    <row r="311" spans="1:18">
      <c r="A311" t="s">
        <v>51</v>
      </c>
      <c r="B311" s="1">
        <v>-354.75199567877502</v>
      </c>
      <c r="C311" s="1">
        <v>-688.55349905012497</v>
      </c>
      <c r="D311" s="1">
        <v>0</v>
      </c>
      <c r="E311" s="1">
        <v>3</v>
      </c>
      <c r="F311" s="1">
        <v>2</v>
      </c>
      <c r="G311" s="1">
        <v>-1</v>
      </c>
      <c r="H311" s="1">
        <v>0</v>
      </c>
      <c r="I311" s="1">
        <v>0</v>
      </c>
      <c r="J311" s="1">
        <v>-1</v>
      </c>
      <c r="K311" s="32">
        <v>0</v>
      </c>
      <c r="L311" s="32">
        <v>2</v>
      </c>
      <c r="M311" s="32">
        <v>1</v>
      </c>
      <c r="N311" s="32">
        <v>0</v>
      </c>
      <c r="O311" s="32">
        <v>0</v>
      </c>
      <c r="P311" s="32">
        <v>0</v>
      </c>
      <c r="Q311" s="32">
        <v>0</v>
      </c>
      <c r="R311" s="32" t="b">
        <v>1</v>
      </c>
    </row>
    <row r="312" spans="1:18">
      <c r="A312" t="s">
        <v>101</v>
      </c>
      <c r="B312" s="1">
        <v>-991.98317926902996</v>
      </c>
      <c r="C312" s="1">
        <v>321.60752120360701</v>
      </c>
      <c r="D312" s="1">
        <v>-4</v>
      </c>
      <c r="E312" s="1">
        <v>2</v>
      </c>
      <c r="F312" s="1">
        <v>-1</v>
      </c>
      <c r="G312" s="1">
        <v>-4</v>
      </c>
      <c r="H312" s="1">
        <v>0</v>
      </c>
      <c r="I312" s="1">
        <v>6</v>
      </c>
      <c r="J312" s="1">
        <v>0</v>
      </c>
      <c r="K312" s="32">
        <v>0</v>
      </c>
      <c r="L312" s="32">
        <v>2</v>
      </c>
      <c r="M312" s="32">
        <v>0</v>
      </c>
      <c r="N312" s="32">
        <v>0</v>
      </c>
      <c r="O312" s="32">
        <v>0</v>
      </c>
      <c r="P312" s="32">
        <v>3</v>
      </c>
      <c r="Q312" s="32">
        <v>0</v>
      </c>
      <c r="R312" s="32" t="b">
        <v>1</v>
      </c>
    </row>
    <row r="313" spans="1:18">
      <c r="A313" s="7" t="s">
        <v>162</v>
      </c>
      <c r="B313" s="1">
        <v>249.06186733435399</v>
      </c>
      <c r="C313" s="1">
        <v>-205.285826133287</v>
      </c>
      <c r="D313" s="1">
        <v>-2</v>
      </c>
      <c r="E313" s="1">
        <v>2</v>
      </c>
      <c r="F313" s="1">
        <v>2</v>
      </c>
      <c r="G313" s="1">
        <v>0</v>
      </c>
      <c r="H313" s="1">
        <v>0</v>
      </c>
      <c r="I313" s="1">
        <v>-1</v>
      </c>
      <c r="J313" s="1">
        <v>3</v>
      </c>
      <c r="K313" s="32">
        <v>0</v>
      </c>
      <c r="L313" s="32">
        <v>2</v>
      </c>
      <c r="M313" s="32">
        <v>1</v>
      </c>
      <c r="N313" s="32">
        <v>0</v>
      </c>
      <c r="O313" s="32">
        <v>0</v>
      </c>
      <c r="P313" s="32">
        <v>1</v>
      </c>
      <c r="Q313" s="32">
        <v>1</v>
      </c>
      <c r="R313" s="32" t="b">
        <v>1</v>
      </c>
    </row>
    <row r="314" spans="1:18">
      <c r="A314" s="9" t="s">
        <v>334</v>
      </c>
      <c r="B314" s="1">
        <v>560.55009548818805</v>
      </c>
      <c r="C314" s="1">
        <v>27.391613685433601</v>
      </c>
      <c r="D314" s="1">
        <v>-2</v>
      </c>
      <c r="E314" s="1">
        <v>6</v>
      </c>
      <c r="F314" s="1">
        <v>-2</v>
      </c>
      <c r="G314" s="1">
        <v>3</v>
      </c>
      <c r="H314" s="1">
        <v>0</v>
      </c>
      <c r="I314" s="1">
        <v>-2</v>
      </c>
      <c r="J314" s="1">
        <v>-3</v>
      </c>
      <c r="K314" s="32">
        <v>0</v>
      </c>
      <c r="L314" s="32">
        <v>3</v>
      </c>
      <c r="M314" s="32">
        <v>1</v>
      </c>
      <c r="N314" s="32">
        <v>1</v>
      </c>
      <c r="O314" s="32">
        <v>0</v>
      </c>
      <c r="P314" s="32">
        <v>1</v>
      </c>
      <c r="Q314" s="32">
        <v>0</v>
      </c>
      <c r="R314" s="32" t="b">
        <v>1</v>
      </c>
    </row>
    <row r="315" spans="1:18">
      <c r="A315" s="9" t="s">
        <v>165</v>
      </c>
      <c r="B315" s="1">
        <v>-370.85440539596402</v>
      </c>
      <c r="C315" s="1">
        <v>-102.211449014861</v>
      </c>
      <c r="D315" s="1">
        <v>-3</v>
      </c>
      <c r="E315" s="1">
        <v>1</v>
      </c>
      <c r="F315" s="1">
        <v>-3</v>
      </c>
      <c r="G315" s="1">
        <v>-11</v>
      </c>
      <c r="H315" s="1">
        <v>9</v>
      </c>
      <c r="I315" s="1">
        <v>12</v>
      </c>
      <c r="J315" s="1">
        <v>7</v>
      </c>
      <c r="K315" s="32">
        <v>0</v>
      </c>
      <c r="L315" s="32">
        <v>2</v>
      </c>
      <c r="M315" s="32">
        <v>0</v>
      </c>
      <c r="N315" s="32">
        <v>0</v>
      </c>
      <c r="O315" s="32">
        <v>2</v>
      </c>
      <c r="P315" s="32">
        <v>2</v>
      </c>
      <c r="Q315" s="32">
        <v>2</v>
      </c>
      <c r="R315" s="32" t="b">
        <v>1</v>
      </c>
    </row>
    <row r="316" spans="1:18">
      <c r="A316" s="7" t="s">
        <v>246</v>
      </c>
      <c r="B316" s="1">
        <v>66.513902144375194</v>
      </c>
      <c r="C316" s="1">
        <v>342.04514291755999</v>
      </c>
      <c r="D316" s="1">
        <v>0</v>
      </c>
      <c r="E316" s="1">
        <v>1</v>
      </c>
      <c r="F316" s="1">
        <v>0</v>
      </c>
      <c r="G316" s="1">
        <v>-1</v>
      </c>
      <c r="H316" s="1">
        <v>0</v>
      </c>
      <c r="I316" s="1">
        <v>3</v>
      </c>
      <c r="J316" s="1">
        <v>0</v>
      </c>
      <c r="K316" s="32">
        <v>0</v>
      </c>
      <c r="L316" s="32">
        <v>1</v>
      </c>
      <c r="M316" s="32">
        <v>0</v>
      </c>
      <c r="N316" s="32">
        <v>0</v>
      </c>
      <c r="O316" s="32">
        <v>0</v>
      </c>
      <c r="P316" s="32">
        <v>3</v>
      </c>
      <c r="Q316" s="32">
        <v>0</v>
      </c>
      <c r="R316" s="32" t="b">
        <v>1</v>
      </c>
    </row>
    <row r="317" spans="1:18">
      <c r="A317" t="s">
        <v>115</v>
      </c>
      <c r="B317" s="1">
        <v>-761.00335219000601</v>
      </c>
      <c r="C317" s="1">
        <v>198.25181128252399</v>
      </c>
      <c r="D317" s="1">
        <v>0</v>
      </c>
      <c r="E317" s="1">
        <v>0</v>
      </c>
      <c r="F317" s="1">
        <v>0</v>
      </c>
      <c r="G317" s="1">
        <v>0</v>
      </c>
      <c r="H317" s="1">
        <v>0</v>
      </c>
      <c r="I317" s="1">
        <v>0</v>
      </c>
      <c r="J317" s="1">
        <v>0</v>
      </c>
      <c r="K317" s="32">
        <v>0</v>
      </c>
      <c r="L317" s="32">
        <v>0</v>
      </c>
      <c r="M317" s="32">
        <v>0</v>
      </c>
      <c r="N317" s="32">
        <v>0</v>
      </c>
      <c r="O317" s="32">
        <v>0</v>
      </c>
      <c r="P317" s="32">
        <v>0</v>
      </c>
      <c r="Q317" s="32">
        <v>0</v>
      </c>
      <c r="R317" s="32" t="b">
        <v>0</v>
      </c>
    </row>
    <row r="318" spans="1:18">
      <c r="A318" t="s">
        <v>116</v>
      </c>
      <c r="B318" s="1">
        <v>913.74875380550998</v>
      </c>
      <c r="C318" s="1">
        <v>-608.74867451550006</v>
      </c>
      <c r="D318" s="1">
        <v>0</v>
      </c>
      <c r="E318" s="1">
        <v>0</v>
      </c>
      <c r="F318" s="1">
        <v>0</v>
      </c>
      <c r="G318" s="1">
        <v>0</v>
      </c>
      <c r="H318" s="1">
        <v>0</v>
      </c>
      <c r="I318" s="1">
        <v>0</v>
      </c>
      <c r="J318" s="1">
        <v>0</v>
      </c>
      <c r="K318" s="32">
        <v>0</v>
      </c>
      <c r="L318" s="32">
        <v>0</v>
      </c>
      <c r="M318" s="32">
        <v>0</v>
      </c>
      <c r="N318" s="32">
        <v>0</v>
      </c>
      <c r="O318" s="32">
        <v>0</v>
      </c>
      <c r="P318" s="32">
        <v>0</v>
      </c>
      <c r="Q318" s="32">
        <v>0</v>
      </c>
      <c r="R318" s="32" t="b">
        <v>0</v>
      </c>
    </row>
    <row r="319" spans="1:18">
      <c r="A319" t="s">
        <v>118</v>
      </c>
      <c r="B319" s="1">
        <v>46.569787348133403</v>
      </c>
      <c r="C319" s="1">
        <v>701.45866254556995</v>
      </c>
      <c r="D319" s="1">
        <v>0</v>
      </c>
      <c r="E319" s="1">
        <v>0</v>
      </c>
      <c r="F319" s="1">
        <v>0</v>
      </c>
      <c r="G319" s="1">
        <v>0</v>
      </c>
      <c r="H319" s="1">
        <v>0</v>
      </c>
      <c r="I319" s="1">
        <v>0</v>
      </c>
      <c r="J319" s="1">
        <v>0</v>
      </c>
      <c r="K319" s="32">
        <v>0</v>
      </c>
      <c r="L319" s="32">
        <v>0</v>
      </c>
      <c r="M319" s="32">
        <v>0</v>
      </c>
      <c r="N319" s="32">
        <v>0</v>
      </c>
      <c r="O319" s="32">
        <v>0</v>
      </c>
      <c r="P319" s="32">
        <v>0</v>
      </c>
      <c r="Q319" s="32">
        <v>0</v>
      </c>
      <c r="R319" s="32" t="b">
        <v>0</v>
      </c>
    </row>
    <row r="320" spans="1:18">
      <c r="A320" t="s">
        <v>117</v>
      </c>
      <c r="B320" s="1">
        <v>-254.25499364228301</v>
      </c>
      <c r="C320" s="1">
        <v>957.02976267145698</v>
      </c>
      <c r="D320" s="1">
        <v>0</v>
      </c>
      <c r="E320" s="1">
        <v>0</v>
      </c>
      <c r="F320" s="1">
        <v>0</v>
      </c>
      <c r="G320" s="1">
        <v>0</v>
      </c>
      <c r="H320" s="1">
        <v>0</v>
      </c>
      <c r="I320" s="1">
        <v>0</v>
      </c>
      <c r="J320" s="1">
        <v>0</v>
      </c>
      <c r="K320" s="32">
        <v>0</v>
      </c>
      <c r="L320" s="32">
        <v>0</v>
      </c>
      <c r="M320" s="32">
        <v>0</v>
      </c>
      <c r="N320" s="32">
        <v>0</v>
      </c>
      <c r="O320" s="32">
        <v>0</v>
      </c>
      <c r="P320" s="32">
        <v>0</v>
      </c>
      <c r="Q320" s="32">
        <v>0</v>
      </c>
      <c r="R320" s="32" t="b">
        <v>0</v>
      </c>
    </row>
    <row r="321" spans="1:18">
      <c r="A321" t="s">
        <v>114</v>
      </c>
      <c r="B321" s="1">
        <v>627.68863591668696</v>
      </c>
      <c r="C321" s="1">
        <v>894.75733787111801</v>
      </c>
      <c r="D321" s="1">
        <v>0</v>
      </c>
      <c r="E321" s="1">
        <v>0</v>
      </c>
      <c r="F321" s="1">
        <v>0</v>
      </c>
      <c r="G321" s="1">
        <v>0</v>
      </c>
      <c r="H321" s="1">
        <v>0</v>
      </c>
      <c r="I321" s="1">
        <v>0</v>
      </c>
      <c r="J321" s="1">
        <v>0</v>
      </c>
      <c r="K321" s="32">
        <v>0</v>
      </c>
      <c r="L321" s="32">
        <v>0</v>
      </c>
      <c r="M321" s="32">
        <v>0</v>
      </c>
      <c r="N321" s="32">
        <v>0</v>
      </c>
      <c r="O321" s="32">
        <v>0</v>
      </c>
      <c r="P321" s="32">
        <v>0</v>
      </c>
      <c r="Q321" s="32">
        <v>0</v>
      </c>
      <c r="R321" s="32" t="b">
        <v>0</v>
      </c>
    </row>
    <row r="322" spans="1:18">
      <c r="A322" s="7" t="s">
        <v>163</v>
      </c>
      <c r="B322" s="1">
        <v>25.8673133008162</v>
      </c>
      <c r="C322" s="1">
        <v>-128.16800523737399</v>
      </c>
      <c r="D322" s="1">
        <v>-6</v>
      </c>
      <c r="E322" s="1">
        <v>5</v>
      </c>
      <c r="F322" s="1">
        <v>0</v>
      </c>
      <c r="G322" s="1">
        <v>4</v>
      </c>
      <c r="H322" s="1">
        <v>-6</v>
      </c>
      <c r="I322" s="1">
        <v>1</v>
      </c>
      <c r="J322" s="1">
        <v>3</v>
      </c>
      <c r="K322" s="32">
        <v>0</v>
      </c>
      <c r="L322" s="32">
        <v>3</v>
      </c>
      <c r="M322" s="32">
        <v>0</v>
      </c>
      <c r="N322" s="32">
        <v>1</v>
      </c>
      <c r="O322" s="32">
        <v>0</v>
      </c>
      <c r="P322" s="32">
        <v>1</v>
      </c>
      <c r="Q322" s="32">
        <v>1</v>
      </c>
      <c r="R322" s="32" t="b">
        <v>1</v>
      </c>
    </row>
    <row r="323" spans="1:18">
      <c r="A323" t="s">
        <v>102</v>
      </c>
      <c r="B323" s="1">
        <v>398.21788457706799</v>
      </c>
      <c r="C323" s="1">
        <v>-862.72855226570596</v>
      </c>
      <c r="D323" s="1">
        <v>-4</v>
      </c>
      <c r="E323" s="1">
        <v>2</v>
      </c>
      <c r="F323" s="1">
        <v>0</v>
      </c>
      <c r="G323" s="1">
        <v>1</v>
      </c>
      <c r="H323" s="1">
        <v>2</v>
      </c>
      <c r="I323" s="1">
        <v>1</v>
      </c>
      <c r="J323" s="1">
        <v>0</v>
      </c>
      <c r="K323" s="32">
        <v>0</v>
      </c>
      <c r="L323" s="32">
        <v>1</v>
      </c>
      <c r="M323" s="32">
        <v>0</v>
      </c>
      <c r="N323" s="32">
        <v>1</v>
      </c>
      <c r="O323" s="32">
        <v>2</v>
      </c>
      <c r="P323" s="32">
        <v>2</v>
      </c>
      <c r="Q323" s="32">
        <v>0</v>
      </c>
      <c r="R323" s="32" t="b">
        <v>1</v>
      </c>
    </row>
    <row r="324" spans="1:18">
      <c r="A324" s="7" t="s">
        <v>239</v>
      </c>
      <c r="B324" s="1">
        <v>-791.56451667430804</v>
      </c>
      <c r="C324" s="1">
        <v>-231.63855288925001</v>
      </c>
      <c r="D324" s="1">
        <v>-3</v>
      </c>
      <c r="E324" s="1">
        <v>10</v>
      </c>
      <c r="F324" s="1">
        <v>-5</v>
      </c>
      <c r="G324" s="1">
        <v>-2</v>
      </c>
      <c r="H324" s="1">
        <v>5</v>
      </c>
      <c r="I324" s="1">
        <v>-8</v>
      </c>
      <c r="J324" s="1">
        <v>7</v>
      </c>
      <c r="K324" s="32">
        <v>0</v>
      </c>
      <c r="L324" s="32">
        <v>5</v>
      </c>
      <c r="M324" s="32">
        <v>2</v>
      </c>
      <c r="N324" s="32">
        <v>0</v>
      </c>
      <c r="O324" s="32">
        <v>2</v>
      </c>
      <c r="P324" s="32">
        <v>1</v>
      </c>
      <c r="Q324" s="32">
        <v>2</v>
      </c>
      <c r="R324" s="32" t="b">
        <v>1</v>
      </c>
    </row>
    <row r="325" spans="1:18">
      <c r="A325" s="9" t="s">
        <v>291</v>
      </c>
      <c r="B325" s="1">
        <v>-907.14332722207405</v>
      </c>
      <c r="C325" s="1">
        <v>767.20981088046699</v>
      </c>
      <c r="D325" s="1">
        <v>-1</v>
      </c>
      <c r="E325" s="1">
        <v>-1</v>
      </c>
      <c r="F325" s="1">
        <v>-2</v>
      </c>
      <c r="G325" s="1">
        <v>0</v>
      </c>
      <c r="H325" s="1">
        <v>0</v>
      </c>
      <c r="I325" s="1">
        <v>3</v>
      </c>
      <c r="J325" s="1">
        <v>3</v>
      </c>
      <c r="K325" s="32">
        <v>0</v>
      </c>
      <c r="L325" s="32">
        <v>0</v>
      </c>
      <c r="M325" s="32">
        <v>0</v>
      </c>
      <c r="N325" s="32">
        <v>0</v>
      </c>
      <c r="O325" s="32">
        <v>0</v>
      </c>
      <c r="P325" s="32">
        <v>2</v>
      </c>
      <c r="Q325" s="32">
        <v>2</v>
      </c>
      <c r="R325" s="32" t="b">
        <v>1</v>
      </c>
    </row>
    <row r="326" spans="1:18">
      <c r="A326" s="7" t="s">
        <v>186</v>
      </c>
      <c r="B326" s="1">
        <v>241.29008568245001</v>
      </c>
      <c r="C326" s="1">
        <v>444.37650491597299</v>
      </c>
      <c r="D326" s="1">
        <v>-1</v>
      </c>
      <c r="E326" s="1">
        <v>3</v>
      </c>
      <c r="F326" s="1">
        <v>0</v>
      </c>
      <c r="G326" s="1">
        <v>0</v>
      </c>
      <c r="H326" s="1">
        <v>3</v>
      </c>
      <c r="I326" s="1">
        <v>-1</v>
      </c>
      <c r="J326" s="1">
        <v>-1</v>
      </c>
      <c r="K326" s="32">
        <v>0</v>
      </c>
      <c r="L326" s="32">
        <v>2</v>
      </c>
      <c r="M326" s="32">
        <v>0</v>
      </c>
      <c r="N326" s="32">
        <v>0</v>
      </c>
      <c r="O326" s="32">
        <v>2</v>
      </c>
      <c r="P326" s="32">
        <v>1</v>
      </c>
      <c r="Q326" s="32">
        <v>1</v>
      </c>
      <c r="R326" s="32" t="b">
        <v>1</v>
      </c>
    </row>
    <row r="327" spans="1:18">
      <c r="A327" s="9" t="s">
        <v>286</v>
      </c>
      <c r="B327" s="1">
        <v>-603.779731837947</v>
      </c>
      <c r="C327" s="1">
        <v>528.73892082462203</v>
      </c>
      <c r="D327" s="1">
        <v>0</v>
      </c>
      <c r="E327" s="1">
        <v>6</v>
      </c>
      <c r="F327" s="1">
        <v>-5</v>
      </c>
      <c r="G327" s="1">
        <v>0</v>
      </c>
      <c r="H327" s="1">
        <v>0</v>
      </c>
      <c r="I327" s="1">
        <v>-1</v>
      </c>
      <c r="J327" s="1">
        <v>0</v>
      </c>
      <c r="K327" s="32">
        <v>0</v>
      </c>
      <c r="L327" s="32">
        <v>3</v>
      </c>
      <c r="M327" s="32">
        <v>0</v>
      </c>
      <c r="N327" s="32">
        <v>0</v>
      </c>
      <c r="O327" s="32">
        <v>0</v>
      </c>
      <c r="P327" s="32">
        <v>1</v>
      </c>
      <c r="Q327" s="32">
        <v>0</v>
      </c>
      <c r="R327" s="32" t="b">
        <v>1</v>
      </c>
    </row>
    <row r="328" spans="1:18">
      <c r="A328" t="s">
        <v>128</v>
      </c>
      <c r="B328" s="1">
        <v>-824.56989700853205</v>
      </c>
      <c r="C328" s="1">
        <v>-965.28099809818502</v>
      </c>
      <c r="D328" s="1">
        <v>0</v>
      </c>
      <c r="E328" s="1">
        <v>0</v>
      </c>
      <c r="F328" s="1">
        <v>0</v>
      </c>
      <c r="G328" s="1">
        <v>0</v>
      </c>
      <c r="H328" s="1">
        <v>0</v>
      </c>
      <c r="I328" s="1">
        <v>0</v>
      </c>
      <c r="J328" s="1">
        <v>0</v>
      </c>
      <c r="K328" s="32">
        <v>0</v>
      </c>
      <c r="L328" s="32">
        <v>0</v>
      </c>
      <c r="M328" s="32">
        <v>0</v>
      </c>
      <c r="N328" s="32">
        <v>0</v>
      </c>
      <c r="O328" s="32">
        <v>0</v>
      </c>
      <c r="P328" s="32">
        <v>0</v>
      </c>
      <c r="Q328" s="32">
        <v>0</v>
      </c>
      <c r="R328" s="32" t="b">
        <v>0</v>
      </c>
    </row>
    <row r="329" spans="1:18">
      <c r="A329" t="s">
        <v>32</v>
      </c>
      <c r="B329" s="1">
        <v>-560.89130407178197</v>
      </c>
      <c r="C329" s="1">
        <v>-858.58401335657197</v>
      </c>
      <c r="D329" s="1">
        <v>-1</v>
      </c>
      <c r="E329" s="1">
        <v>4</v>
      </c>
      <c r="F329" s="1">
        <v>1</v>
      </c>
      <c r="G329" s="1">
        <v>-2</v>
      </c>
      <c r="H329" s="1">
        <v>0</v>
      </c>
      <c r="I329" s="1">
        <v>-3</v>
      </c>
      <c r="J329" s="1">
        <v>-6</v>
      </c>
      <c r="K329" s="32">
        <v>0</v>
      </c>
      <c r="L329" s="32">
        <v>2</v>
      </c>
      <c r="M329" s="32">
        <v>1</v>
      </c>
      <c r="N329" s="32">
        <v>0</v>
      </c>
      <c r="O329" s="32">
        <v>0</v>
      </c>
      <c r="P329" s="32">
        <v>1</v>
      </c>
      <c r="Q329" s="32">
        <v>0</v>
      </c>
      <c r="R329" s="32" t="b">
        <v>1</v>
      </c>
    </row>
    <row r="330" spans="1:18">
      <c r="A330" s="9" t="s">
        <v>199</v>
      </c>
      <c r="B330" s="1">
        <v>-167.05975876333201</v>
      </c>
      <c r="C330" s="1">
        <v>24.2427441447708</v>
      </c>
      <c r="D330" s="1">
        <v>-7</v>
      </c>
      <c r="E330" s="1">
        <v>8</v>
      </c>
      <c r="F330" s="1">
        <v>0</v>
      </c>
      <c r="G330" s="1">
        <v>0</v>
      </c>
      <c r="H330" s="1">
        <v>-2</v>
      </c>
      <c r="I330" s="1">
        <v>1</v>
      </c>
      <c r="J330" s="1">
        <v>-3</v>
      </c>
      <c r="K330" s="32">
        <v>0</v>
      </c>
      <c r="L330" s="32">
        <v>3</v>
      </c>
      <c r="M330" s="32">
        <v>0</v>
      </c>
      <c r="N330" s="32">
        <v>0</v>
      </c>
      <c r="O330" s="32">
        <v>0</v>
      </c>
      <c r="P330" s="32">
        <v>1</v>
      </c>
      <c r="Q330" s="32">
        <v>1</v>
      </c>
      <c r="R330" s="32" t="b">
        <v>1</v>
      </c>
    </row>
    <row r="331" spans="1:18">
      <c r="A331" t="s">
        <v>110</v>
      </c>
      <c r="B331" s="1">
        <v>141.88200240708599</v>
      </c>
      <c r="C331" s="1">
        <v>749.33903201661997</v>
      </c>
      <c r="D331" s="1">
        <v>0</v>
      </c>
      <c r="E331" s="1">
        <v>-5</v>
      </c>
      <c r="F331" s="1">
        <v>7</v>
      </c>
      <c r="G331" s="1">
        <v>0</v>
      </c>
      <c r="H331" s="1">
        <v>0</v>
      </c>
      <c r="I331" s="1">
        <v>-11</v>
      </c>
      <c r="J331" s="1">
        <v>0</v>
      </c>
      <c r="K331" s="32">
        <v>0</v>
      </c>
      <c r="L331" s="32">
        <v>2</v>
      </c>
      <c r="M331" s="32">
        <v>1</v>
      </c>
      <c r="N331" s="32">
        <v>0</v>
      </c>
      <c r="O331" s="32">
        <v>0</v>
      </c>
      <c r="P331" s="32">
        <v>0</v>
      </c>
      <c r="Q331" s="32">
        <v>0</v>
      </c>
      <c r="R331" s="32" t="b">
        <v>1</v>
      </c>
    </row>
  </sheetData>
  <sortState ref="A1:C660">
    <sortCondition ref="A1:A660"/>
  </sortState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5"/>
  <dimension ref="A1:R980"/>
  <sheetViews>
    <sheetView zoomScaleNormal="100" workbookViewId="0">
      <selection activeCell="C5" sqref="C5"/>
    </sheetView>
  </sheetViews>
  <sheetFormatPr defaultColWidth="14.42578125" defaultRowHeight="15.75" customHeight="1"/>
  <cols>
    <col min="1" max="1" width="27.28515625" style="2" customWidth="1"/>
    <col min="2" max="3" width="25.7109375" style="2" customWidth="1"/>
    <col min="4" max="4" width="8.28515625" style="2" customWidth="1"/>
    <col min="5" max="5" width="8.140625" style="2" customWidth="1"/>
    <col min="6" max="6" width="8.5703125" style="2" customWidth="1"/>
    <col min="7" max="7" width="9.7109375" style="2" customWidth="1"/>
    <col min="8" max="8" width="7.28515625" style="2" customWidth="1"/>
    <col min="9" max="9" width="7.140625" style="2" customWidth="1"/>
    <col min="10" max="10" width="7" style="2" customWidth="1"/>
    <col min="11" max="12" width="11.28515625" style="8" bestFit="1" customWidth="1"/>
    <col min="13" max="15" width="14.42578125" style="8"/>
    <col min="16" max="16384" width="14.42578125" style="2"/>
  </cols>
  <sheetData>
    <row r="1" spans="1:17" s="23" customFormat="1" ht="12.75">
      <c r="A1" s="21" t="s">
        <v>147</v>
      </c>
      <c r="B1" s="21" t="s">
        <v>148</v>
      </c>
      <c r="C1" s="21" t="s">
        <v>441</v>
      </c>
      <c r="D1" s="21" t="s">
        <v>149</v>
      </c>
      <c r="E1" s="21" t="s">
        <v>150</v>
      </c>
      <c r="F1" s="21" t="s">
        <v>151</v>
      </c>
      <c r="G1" s="21" t="s">
        <v>152</v>
      </c>
      <c r="H1" s="21" t="s">
        <v>153</v>
      </c>
      <c r="I1" s="21" t="s">
        <v>154</v>
      </c>
      <c r="J1" s="21" t="s">
        <v>155</v>
      </c>
      <c r="K1" s="22" t="s">
        <v>347</v>
      </c>
      <c r="L1" s="22" t="s">
        <v>348</v>
      </c>
      <c r="M1" s="22" t="s">
        <v>349</v>
      </c>
      <c r="N1" s="22" t="s">
        <v>350</v>
      </c>
      <c r="O1" s="22" t="s">
        <v>351</v>
      </c>
      <c r="P1" s="22" t="s">
        <v>424</v>
      </c>
      <c r="Q1" s="28" t="s">
        <v>423</v>
      </c>
    </row>
    <row r="2" spans="1:17" ht="12.75">
      <c r="A2" s="14" t="s">
        <v>28</v>
      </c>
      <c r="B2" s="14" t="s">
        <v>194</v>
      </c>
      <c r="C2" s="34" t="str">
        <f>CONCATENATE(Table1[[#This Row],[Base ]],"-",Table1[[#This Row],[Additive]])</f>
        <v>Hazlewort-Dusty Blue Sage</v>
      </c>
      <c r="D2" s="15">
        <v>10</v>
      </c>
      <c r="E2" s="15">
        <v>0</v>
      </c>
      <c r="F2" s="15">
        <v>9</v>
      </c>
      <c r="G2" s="15">
        <v>5</v>
      </c>
      <c r="H2" s="15">
        <v>0</v>
      </c>
      <c r="I2" s="15">
        <v>-10</v>
      </c>
      <c r="J2" s="15">
        <v>-8</v>
      </c>
      <c r="K2" s="16">
        <v>82.709626273534397</v>
      </c>
      <c r="L2" s="16">
        <v>-596.66313216835294</v>
      </c>
      <c r="M2" s="16">
        <v>99.110397206766507</v>
      </c>
      <c r="N2" s="16">
        <v>-576.42669579496305</v>
      </c>
      <c r="O2" s="16">
        <v>26.048006532143852</v>
      </c>
      <c r="P2" s="16" t="b">
        <f>IF(ISERROR(VLOOKUP(Table1[[#This Row],[Base ]],Stock,1,FALSE)),FALSE,TRUE)</f>
        <v>0</v>
      </c>
      <c r="Q2" s="29" t="b">
        <f>IF(ISERROR(VLOOKUP(Table1[[#This Row],[Additive]],Stock,1,FALSE)),FALSE,TRUE)</f>
        <v>0</v>
      </c>
    </row>
    <row r="3" spans="1:17" ht="12.75">
      <c r="A3" s="14" t="s">
        <v>361</v>
      </c>
      <c r="B3" s="14" t="s">
        <v>50</v>
      </c>
      <c r="C3" s="34" t="str">
        <f>CONCATENATE(Table1[[#This Row],[Base ]],"-",Table1[[#This Row],[Additive]])</f>
        <v>Mirabellis Fern-Mariae</v>
      </c>
      <c r="D3" s="15">
        <v>6</v>
      </c>
      <c r="E3" s="15">
        <v>-6</v>
      </c>
      <c r="F3" s="15">
        <v>6</v>
      </c>
      <c r="G3" s="15">
        <v>0</v>
      </c>
      <c r="H3" s="15">
        <v>0</v>
      </c>
      <c r="I3" s="15">
        <v>-6</v>
      </c>
      <c r="J3" s="15">
        <v>0</v>
      </c>
      <c r="K3" s="16">
        <v>165.91346751329701</v>
      </c>
      <c r="L3" s="16">
        <v>134.543740687705</v>
      </c>
      <c r="M3" s="16">
        <v>176.47038630854701</v>
      </c>
      <c r="N3" s="16">
        <v>88.331479600880698</v>
      </c>
      <c r="O3" s="16">
        <v>47.402759510458019</v>
      </c>
      <c r="P3" s="16" t="b">
        <f>IF(ISERROR(VLOOKUP(Table1[[#This Row],[Base ]],Stock,1,FALSE)),FALSE,TRUE)</f>
        <v>0</v>
      </c>
      <c r="Q3" s="29" t="b">
        <f>IF(ISERROR(VLOOKUP(Table1[[#This Row],[Additive]],Stock,1,FALSE)),FALSE,TRUE)</f>
        <v>1</v>
      </c>
    </row>
    <row r="4" spans="1:17" ht="12.75">
      <c r="A4" s="3" t="s">
        <v>278</v>
      </c>
      <c r="B4" s="3" t="s">
        <v>178</v>
      </c>
      <c r="C4" s="13" t="str">
        <f>CONCATENATE(Table1[[#This Row],[Base ]],"-",Table1[[#This Row],[Additive]])</f>
        <v>Camel Milk-Orange Sweetgrass</v>
      </c>
      <c r="D4" s="4">
        <v>5</v>
      </c>
      <c r="E4" s="4">
        <v>0</v>
      </c>
      <c r="F4" s="4">
        <v>-2</v>
      </c>
      <c r="G4" s="4">
        <v>0</v>
      </c>
      <c r="H4" s="4">
        <v>5</v>
      </c>
      <c r="I4" s="4">
        <v>-4</v>
      </c>
      <c r="J4" s="4">
        <v>-5</v>
      </c>
      <c r="K4" s="20">
        <v>-644.87557936592896</v>
      </c>
      <c r="L4" s="20">
        <v>944.27054762041303</v>
      </c>
      <c r="M4" s="20">
        <v>-803.72097790714895</v>
      </c>
      <c r="N4" s="20">
        <v>834.57684502519999</v>
      </c>
      <c r="O4" s="20">
        <v>193.04033005246873</v>
      </c>
      <c r="P4" s="20" t="b">
        <f>IF(ISERROR(VLOOKUP(Table1[[#This Row],[Base ]],Stock,1,FALSE)),FALSE,TRUE)</f>
        <v>0</v>
      </c>
      <c r="Q4" s="29" t="b">
        <f>IF(ISERROR(VLOOKUP(Table1[[#This Row],[Additive]],Stock,1,FALSE)),FALSE,TRUE)</f>
        <v>0</v>
      </c>
    </row>
    <row r="5" spans="1:17" ht="12.75">
      <c r="A5" s="4" t="s">
        <v>307</v>
      </c>
      <c r="B5" s="4" t="s">
        <v>100</v>
      </c>
      <c r="C5" s="35" t="str">
        <f>CONCATENATE(Table1[[#This Row],[Base ]],"-",Table1[[#This Row],[Additive]])</f>
        <v>Common Basil-Trilobe</v>
      </c>
      <c r="D5" s="4">
        <v>5</v>
      </c>
      <c r="E5" s="4">
        <v>0</v>
      </c>
      <c r="F5" s="4">
        <v>-4</v>
      </c>
      <c r="G5" s="4">
        <v>5</v>
      </c>
      <c r="H5" s="4">
        <v>-5</v>
      </c>
      <c r="I5" s="4">
        <v>0</v>
      </c>
      <c r="J5" s="4">
        <v>-2</v>
      </c>
      <c r="K5" s="20">
        <v>604.06646194144105</v>
      </c>
      <c r="L5" s="20">
        <v>185.83452775730001</v>
      </c>
      <c r="M5" s="20">
        <v>581.98075435321698</v>
      </c>
      <c r="N5" s="20">
        <v>472.25577382234798</v>
      </c>
      <c r="O5" s="20">
        <v>287.27148949578566</v>
      </c>
      <c r="P5" s="20" t="b">
        <f>IF(ISERROR(VLOOKUP(Table1[[#This Row],[Base ]],Stock,1,FALSE)),FALSE,TRUE)</f>
        <v>1</v>
      </c>
      <c r="Q5" s="29" t="b">
        <f>IF(ISERROR(VLOOKUP(Table1[[#This Row],[Additive]],Stock,1,FALSE)),FALSE,TRUE)</f>
        <v>0</v>
      </c>
    </row>
    <row r="6" spans="1:17" ht="12.75">
      <c r="A6" s="14" t="s">
        <v>50</v>
      </c>
      <c r="B6" s="14" t="s">
        <v>323</v>
      </c>
      <c r="C6" s="34" t="str">
        <f>CONCATENATE(Table1[[#This Row],[Base ]],"-",Table1[[#This Row],[Additive]])</f>
        <v>Mariae-Mirabellis fern</v>
      </c>
      <c r="D6" s="15">
        <v>5</v>
      </c>
      <c r="E6" s="15">
        <v>-5</v>
      </c>
      <c r="F6" s="15">
        <v>0</v>
      </c>
      <c r="G6" s="15">
        <v>-5</v>
      </c>
      <c r="H6" s="15">
        <v>0</v>
      </c>
      <c r="I6" s="15">
        <v>-5</v>
      </c>
      <c r="J6" s="15">
        <v>5</v>
      </c>
      <c r="K6" s="16">
        <v>176.47038630854701</v>
      </c>
      <c r="L6" s="16">
        <v>88.331479600880698</v>
      </c>
      <c r="M6" s="16">
        <v>165.91346751329701</v>
      </c>
      <c r="N6" s="16">
        <v>134.543740687705</v>
      </c>
      <c r="O6" s="16">
        <v>47.402759510458019</v>
      </c>
      <c r="P6" s="16" t="b">
        <f>IF(ISERROR(VLOOKUP(Table1[[#This Row],[Base ]],Stock,1,FALSE)),FALSE,TRUE)</f>
        <v>1</v>
      </c>
      <c r="Q6" s="29" t="b">
        <f>IF(ISERROR(VLOOKUP(Table1[[#This Row],[Additive]],Stock,1,FALSE)),FALSE,TRUE)</f>
        <v>0</v>
      </c>
    </row>
    <row r="7" spans="1:17" ht="12.75">
      <c r="A7" s="3" t="s">
        <v>1</v>
      </c>
      <c r="B7" s="3" t="s">
        <v>281</v>
      </c>
      <c r="C7" s="13" t="str">
        <f>CONCATENATE(Table1[[#This Row],[Base ]],"-",Table1[[#This Row],[Additive]])</f>
        <v>Oil-Dwarf Wild Lettuce</v>
      </c>
      <c r="D7" s="4">
        <v>5</v>
      </c>
      <c r="E7" s="4">
        <v>-2</v>
      </c>
      <c r="F7" s="4">
        <v>-4</v>
      </c>
      <c r="G7" s="4">
        <v>0</v>
      </c>
      <c r="H7" s="4">
        <v>-4</v>
      </c>
      <c r="I7" s="4">
        <v>0</v>
      </c>
      <c r="J7" s="4">
        <v>0</v>
      </c>
      <c r="K7" s="20">
        <v>270.24</v>
      </c>
      <c r="L7" s="20">
        <v>700.60000000000105</v>
      </c>
      <c r="M7" s="20">
        <v>73.580395308128601</v>
      </c>
      <c r="N7" s="20">
        <v>697.51045176767502</v>
      </c>
      <c r="O7" s="20">
        <v>196.68387179899375</v>
      </c>
      <c r="P7" s="20" t="b">
        <f>IF(ISERROR(VLOOKUP(Table1[[#This Row],[Base ]],Stock,1,FALSE)),FALSE,TRUE)</f>
        <v>0</v>
      </c>
      <c r="Q7" s="29" t="b">
        <f>IF(ISERROR(VLOOKUP(Table1[[#This Row],[Additive]],Stock,1,FALSE)),FALSE,TRUE)</f>
        <v>1</v>
      </c>
    </row>
    <row r="8" spans="1:17" ht="12.75">
      <c r="A8" s="4" t="s">
        <v>192</v>
      </c>
      <c r="B8" s="4" t="s">
        <v>229</v>
      </c>
      <c r="C8" s="35" t="str">
        <f>CONCATENATE(Table1[[#This Row],[Base ]],"-",Table1[[#This Row],[Additive]])</f>
        <v>Camel Meat-Crimson Nightshade</v>
      </c>
      <c r="D8" s="4">
        <v>4</v>
      </c>
      <c r="E8" s="4">
        <v>0</v>
      </c>
      <c r="F8" s="4">
        <v>-4</v>
      </c>
      <c r="G8" s="4">
        <v>5</v>
      </c>
      <c r="H8" s="4">
        <v>-1</v>
      </c>
      <c r="I8" s="4">
        <v>-4</v>
      </c>
      <c r="J8" s="4">
        <v>0</v>
      </c>
      <c r="K8" s="20">
        <v>112.155719642069</v>
      </c>
      <c r="L8" s="20">
        <v>-546.23076697495503</v>
      </c>
      <c r="M8" s="20">
        <v>439.38989424596502</v>
      </c>
      <c r="N8" s="20">
        <v>-788.78246608351299</v>
      </c>
      <c r="O8" s="20">
        <v>407.3248479643018</v>
      </c>
      <c r="P8" s="20" t="b">
        <f>IF(ISERROR(VLOOKUP(Table1[[#This Row],[Base ]],Stock,1,FALSE)),FALSE,TRUE)</f>
        <v>0</v>
      </c>
      <c r="Q8" s="29" t="b">
        <f>IF(ISERROR(VLOOKUP(Table1[[#This Row],[Additive]],Stock,1,FALSE)),FALSE,TRUE)</f>
        <v>0</v>
      </c>
    </row>
    <row r="9" spans="1:17" ht="12.75">
      <c r="A9" s="3" t="s">
        <v>278</v>
      </c>
      <c r="B9" s="3" t="s">
        <v>279</v>
      </c>
      <c r="C9" s="13" t="str">
        <f>CONCATENATE(Table1[[#This Row],[Base ]],"-",Table1[[#This Row],[Additive]])</f>
        <v>Camel Milk-Creeping Black Nightshade</v>
      </c>
      <c r="D9" s="4">
        <v>4</v>
      </c>
      <c r="E9" s="4">
        <v>0</v>
      </c>
      <c r="F9" s="4">
        <v>-2</v>
      </c>
      <c r="G9" s="4">
        <v>-4</v>
      </c>
      <c r="H9" s="4">
        <v>4</v>
      </c>
      <c r="I9" s="4">
        <v>-3</v>
      </c>
      <c r="J9" s="4">
        <v>0</v>
      </c>
      <c r="K9" s="20">
        <v>-644.87557936592896</v>
      </c>
      <c r="L9" s="20">
        <v>944.27054762041303</v>
      </c>
      <c r="M9" s="20">
        <v>-273.47170375921201</v>
      </c>
      <c r="N9" s="20">
        <v>918.72311314974502</v>
      </c>
      <c r="O9" s="20">
        <v>372.28149325976807</v>
      </c>
      <c r="P9" s="20" t="b">
        <f>IF(ISERROR(VLOOKUP(Table1[[#This Row],[Base ]],Stock,1,FALSE)),FALSE,TRUE)</f>
        <v>0</v>
      </c>
      <c r="Q9" s="29" t="b">
        <f>IF(ISERROR(VLOOKUP(Table1[[#This Row],[Additive]],Stock,1,FALSE)),FALSE,TRUE)</f>
        <v>0</v>
      </c>
    </row>
    <row r="10" spans="1:17" ht="12.75">
      <c r="A10" s="14" t="s">
        <v>18</v>
      </c>
      <c r="B10" s="14" t="s">
        <v>320</v>
      </c>
      <c r="C10" s="34" t="str">
        <f>CONCATENATE(Table1[[#This Row],[Base ]],"-",Table1[[#This Row],[Additive]])</f>
        <v>Carrots-Royal Jelly</v>
      </c>
      <c r="D10" s="15">
        <v>4</v>
      </c>
      <c r="E10" s="15">
        <v>0</v>
      </c>
      <c r="F10" s="15">
        <v>0</v>
      </c>
      <c r="G10" s="15">
        <v>-3</v>
      </c>
      <c r="H10" s="15">
        <v>-3</v>
      </c>
      <c r="I10" s="15">
        <v>0</v>
      </c>
      <c r="J10" s="15">
        <v>0</v>
      </c>
      <c r="K10" s="16">
        <v>-708.02252912296899</v>
      </c>
      <c r="L10" s="16">
        <v>60.785542021968404</v>
      </c>
      <c r="M10" s="16">
        <v>-790.90207500793895</v>
      </c>
      <c r="N10" s="16">
        <v>20.749574943705898</v>
      </c>
      <c r="O10" s="16">
        <v>92.042912741777997</v>
      </c>
      <c r="P10" s="16" t="b">
        <f>IF(ISERROR(VLOOKUP(Table1[[#This Row],[Base ]],Stock,1,FALSE)),FALSE,TRUE)</f>
        <v>0</v>
      </c>
      <c r="Q10" s="29" t="b">
        <f>IF(ISERROR(VLOOKUP(Table1[[#This Row],[Additive]],Stock,1,FALSE)),FALSE,TRUE)</f>
        <v>0</v>
      </c>
    </row>
    <row r="11" spans="1:17" ht="12.75">
      <c r="A11" s="4" t="s">
        <v>0</v>
      </c>
      <c r="B11" s="4" t="s">
        <v>69</v>
      </c>
      <c r="C11" s="35" t="str">
        <f>CONCATENATE(Table1[[#This Row],[Base ]],"-",Table1[[#This Row],[Additive]])</f>
        <v>Honey-Mahonia</v>
      </c>
      <c r="D11" s="4">
        <v>4</v>
      </c>
      <c r="E11" s="4">
        <v>1</v>
      </c>
      <c r="F11" s="4">
        <v>-4</v>
      </c>
      <c r="G11" s="4">
        <v>4</v>
      </c>
      <c r="H11" s="4">
        <v>-4</v>
      </c>
      <c r="I11" s="4">
        <v>1</v>
      </c>
      <c r="J11" s="4">
        <v>0</v>
      </c>
      <c r="K11" s="20">
        <v>-21.5825195891885</v>
      </c>
      <c r="L11" s="20">
        <v>427.02795262479998</v>
      </c>
      <c r="M11" s="20">
        <v>63.9195651715034</v>
      </c>
      <c r="N11" s="20">
        <v>452.72953288145698</v>
      </c>
      <c r="O11" s="20">
        <v>89.281452307374138</v>
      </c>
      <c r="P11" s="20" t="b">
        <f>IF(ISERROR(VLOOKUP(Table1[[#This Row],[Base ]],Stock,1,FALSE)),FALSE,TRUE)</f>
        <v>0</v>
      </c>
      <c r="Q11" s="29" t="b">
        <f>IF(ISERROR(VLOOKUP(Table1[[#This Row],[Additive]],Stock,1,FALSE)),FALSE,TRUE)</f>
        <v>0</v>
      </c>
    </row>
    <row r="12" spans="1:17" ht="12.75">
      <c r="A12" s="3" t="s">
        <v>0</v>
      </c>
      <c r="B12" s="3" t="s">
        <v>300</v>
      </c>
      <c r="C12" s="13" t="str">
        <f>CONCATENATE(Table1[[#This Row],[Base ]],"-",Table1[[#This Row],[Additive]])</f>
        <v>Honey-Lavender Navarre</v>
      </c>
      <c r="D12" s="4">
        <v>4</v>
      </c>
      <c r="E12" s="4">
        <v>4</v>
      </c>
      <c r="F12" s="4">
        <v>-4</v>
      </c>
      <c r="G12" s="4">
        <v>0</v>
      </c>
      <c r="H12" s="4">
        <v>0</v>
      </c>
      <c r="I12" s="4">
        <v>1</v>
      </c>
      <c r="J12" s="4">
        <v>0</v>
      </c>
      <c r="K12" s="20">
        <v>-21.5825195891885</v>
      </c>
      <c r="L12" s="20">
        <v>427.02795262479998</v>
      </c>
      <c r="M12" s="20">
        <v>-256.672703620552</v>
      </c>
      <c r="N12" s="20">
        <v>785.64127098153301</v>
      </c>
      <c r="O12" s="20">
        <v>428.80171027029257</v>
      </c>
      <c r="P12" s="20" t="b">
        <f>IF(ISERROR(VLOOKUP(Table1[[#This Row],[Base ]],Stock,1,FALSE)),FALSE,TRUE)</f>
        <v>0</v>
      </c>
      <c r="Q12" s="29" t="b">
        <f>IF(ISERROR(VLOOKUP(Table1[[#This Row],[Additive]],Stock,1,FALSE)),FALSE,TRUE)</f>
        <v>0</v>
      </c>
    </row>
    <row r="13" spans="1:17" ht="12.75">
      <c r="A13" s="3" t="s">
        <v>168</v>
      </c>
      <c r="B13" s="3" t="s">
        <v>86</v>
      </c>
      <c r="C13" s="13" t="str">
        <f>CONCATENATE(Table1[[#This Row],[Base ]],"-",Table1[[#This Row],[Additive]])</f>
        <v>Iron Knot-Asafoetida</v>
      </c>
      <c r="D13" s="4">
        <v>4</v>
      </c>
      <c r="E13" s="4">
        <v>-3</v>
      </c>
      <c r="F13" s="4">
        <v>-2</v>
      </c>
      <c r="G13" s="4">
        <v>0</v>
      </c>
      <c r="H13" s="4">
        <v>0</v>
      </c>
      <c r="I13" s="4">
        <v>0</v>
      </c>
      <c r="J13" s="4">
        <v>-4</v>
      </c>
      <c r="K13" s="20">
        <v>-568.83383693742405</v>
      </c>
      <c r="L13" s="20">
        <v>-345.54726723189799</v>
      </c>
      <c r="M13" s="20">
        <v>-940.76464041542204</v>
      </c>
      <c r="N13" s="20">
        <v>45.988594919525099</v>
      </c>
      <c r="O13" s="20">
        <v>540.03041944546726</v>
      </c>
      <c r="P13" s="20" t="b">
        <f>IF(ISERROR(VLOOKUP(Table1[[#This Row],[Base ]],Stock,1,FALSE)),FALSE,TRUE)</f>
        <v>0</v>
      </c>
      <c r="Q13" s="29" t="b">
        <f>IF(ISERROR(VLOOKUP(Table1[[#This Row],[Additive]],Stock,1,FALSE)),FALSE,TRUE)</f>
        <v>0</v>
      </c>
    </row>
    <row r="14" spans="1:17" ht="12.75">
      <c r="A14" s="4" t="s">
        <v>304</v>
      </c>
      <c r="B14" s="4" t="s">
        <v>201</v>
      </c>
      <c r="C14" s="35" t="str">
        <f>CONCATENATE(Table1[[#This Row],[Base ]],"-",Table1[[#This Row],[Additive]])</f>
        <v>Razorfin Meat-Steel Bladegrass</v>
      </c>
      <c r="D14" s="4">
        <v>4</v>
      </c>
      <c r="E14" s="4">
        <v>-3</v>
      </c>
      <c r="F14" s="4">
        <v>3</v>
      </c>
      <c r="G14" s="4">
        <v>-2</v>
      </c>
      <c r="H14" s="4">
        <v>0</v>
      </c>
      <c r="I14" s="4">
        <v>0</v>
      </c>
      <c r="J14" s="4">
        <v>-1</v>
      </c>
      <c r="K14" s="20">
        <v>436.95158983751702</v>
      </c>
      <c r="L14" s="20">
        <v>832.61207001606294</v>
      </c>
      <c r="M14" s="20">
        <v>253.591700109431</v>
      </c>
      <c r="N14" s="20">
        <v>541.51258072576104</v>
      </c>
      <c r="O14" s="20">
        <v>344.03453580443119</v>
      </c>
      <c r="P14" s="20" t="b">
        <f>IF(ISERROR(VLOOKUP(Table1[[#This Row],[Base ]],Stock,1,FALSE)),FALSE,TRUE)</f>
        <v>0</v>
      </c>
      <c r="Q14" s="29" t="b">
        <f>IF(ISERROR(VLOOKUP(Table1[[#This Row],[Additive]],Stock,1,FALSE)),FALSE,TRUE)</f>
        <v>0</v>
      </c>
    </row>
    <row r="15" spans="1:17" ht="12.75">
      <c r="A15" s="4" t="s">
        <v>210</v>
      </c>
      <c r="B15" s="4" t="s">
        <v>201</v>
      </c>
      <c r="C15" s="35" t="str">
        <f>CONCATENATE(Table1[[#This Row],[Base ]],"-",Table1[[#This Row],[Additive]])</f>
        <v>Verdant Squill-Steel Bladegrass</v>
      </c>
      <c r="D15" s="4">
        <v>4</v>
      </c>
      <c r="E15" s="4">
        <v>-3</v>
      </c>
      <c r="F15" s="4">
        <v>3</v>
      </c>
      <c r="G15" s="4">
        <v>0</v>
      </c>
      <c r="H15" s="4">
        <v>0</v>
      </c>
      <c r="I15" s="4">
        <v>-2</v>
      </c>
      <c r="J15" s="4">
        <v>-4</v>
      </c>
      <c r="K15" s="20">
        <v>710.40077383844005</v>
      </c>
      <c r="L15" s="20">
        <v>296.60190791001003</v>
      </c>
      <c r="M15" s="20">
        <v>253.591700109431</v>
      </c>
      <c r="N15" s="20">
        <v>541.51258072576104</v>
      </c>
      <c r="O15" s="20">
        <v>518.32013997163858</v>
      </c>
      <c r="P15" s="20" t="b">
        <f>IF(ISERROR(VLOOKUP(Table1[[#This Row],[Base ]],Stock,1,FALSE)),FALSE,TRUE)</f>
        <v>1</v>
      </c>
      <c r="Q15" s="29" t="b">
        <f>IF(ISERROR(VLOOKUP(Table1[[#This Row],[Additive]],Stock,1,FALSE)),FALSE,TRUE)</f>
        <v>0</v>
      </c>
    </row>
    <row r="16" spans="1:17" ht="12.75">
      <c r="A16" s="4" t="s">
        <v>158</v>
      </c>
      <c r="B16" s="4" t="s">
        <v>69</v>
      </c>
      <c r="C16" s="35" t="str">
        <f>CONCATENATE(Table1[[#This Row],[Base ]],"-",Table1[[#This Row],[Additive]])</f>
        <v>Acorn's Cap-Mahonia</v>
      </c>
      <c r="D16" s="4">
        <v>3</v>
      </c>
      <c r="E16" s="4">
        <v>2</v>
      </c>
      <c r="F16" s="4">
        <v>-3</v>
      </c>
      <c r="G16" s="4">
        <v>3</v>
      </c>
      <c r="H16" s="4">
        <v>-3</v>
      </c>
      <c r="I16" s="4">
        <v>0</v>
      </c>
      <c r="J16" s="4">
        <v>2</v>
      </c>
      <c r="K16" s="20">
        <v>83.598309227260799</v>
      </c>
      <c r="L16" s="20">
        <v>-196.158903396401</v>
      </c>
      <c r="M16" s="20">
        <v>63.9195651715034</v>
      </c>
      <c r="N16" s="20">
        <v>452.72953288145698</v>
      </c>
      <c r="O16" s="20">
        <v>649.18676488568042</v>
      </c>
      <c r="P16" s="20" t="b">
        <f>IF(ISERROR(VLOOKUP(Table1[[#This Row],[Base ]],Stock,1,FALSE)),FALSE,TRUE)</f>
        <v>0</v>
      </c>
      <c r="Q16" s="29" t="b">
        <f>IF(ISERROR(VLOOKUP(Table1[[#This Row],[Additive]],Stock,1,FALSE)),FALSE,TRUE)</f>
        <v>0</v>
      </c>
    </row>
    <row r="17" spans="1:17" ht="12.75">
      <c r="A17" s="4" t="s">
        <v>192</v>
      </c>
      <c r="B17" s="4" t="s">
        <v>73</v>
      </c>
      <c r="C17" s="35" t="str">
        <f>CONCATENATE(Table1[[#This Row],[Base ]],"-",Table1[[#This Row],[Additive]])</f>
        <v>Camel Meat-Pippali</v>
      </c>
      <c r="D17" s="4">
        <v>3</v>
      </c>
      <c r="E17" s="4">
        <v>0</v>
      </c>
      <c r="F17" s="4">
        <v>-4</v>
      </c>
      <c r="G17" s="4">
        <v>0</v>
      </c>
      <c r="H17" s="4">
        <v>-2</v>
      </c>
      <c r="I17" s="4">
        <v>2</v>
      </c>
      <c r="J17" s="4">
        <v>-4</v>
      </c>
      <c r="K17" s="20">
        <v>112.155719642069</v>
      </c>
      <c r="L17" s="20">
        <v>-546.23076697495503</v>
      </c>
      <c r="M17" s="20">
        <v>-29.778363486510798</v>
      </c>
      <c r="N17" s="20">
        <v>-749.63686772732797</v>
      </c>
      <c r="O17" s="20">
        <v>248.0308968189953</v>
      </c>
      <c r="P17" s="20" t="b">
        <f>IF(ISERROR(VLOOKUP(Table1[[#This Row],[Base ]],Stock,1,FALSE)),FALSE,TRUE)</f>
        <v>0</v>
      </c>
      <c r="Q17" s="29" t="b">
        <f>IF(ISERROR(VLOOKUP(Table1[[#This Row],[Additive]],Stock,1,FALSE)),FALSE,TRUE)</f>
        <v>0</v>
      </c>
    </row>
    <row r="18" spans="1:17" ht="12.75">
      <c r="A18" s="4" t="s">
        <v>192</v>
      </c>
      <c r="B18" s="4" t="s">
        <v>54</v>
      </c>
      <c r="C18" s="35" t="str">
        <f>CONCATENATE(Table1[[#This Row],[Base ]],"-",Table1[[#This Row],[Additive]])</f>
        <v>Camel Meat-Digweed</v>
      </c>
      <c r="D18" s="4">
        <v>3</v>
      </c>
      <c r="E18" s="4">
        <v>0</v>
      </c>
      <c r="F18" s="4">
        <v>0</v>
      </c>
      <c r="G18" s="4">
        <v>-3</v>
      </c>
      <c r="H18" s="4">
        <v>3</v>
      </c>
      <c r="I18" s="4">
        <v>-2</v>
      </c>
      <c r="J18" s="4">
        <v>0</v>
      </c>
      <c r="K18" s="20">
        <v>112.155719642069</v>
      </c>
      <c r="L18" s="20">
        <v>-546.23076697495503</v>
      </c>
      <c r="M18" s="20">
        <v>386.49904166753998</v>
      </c>
      <c r="N18" s="20">
        <v>-817.98419514298598</v>
      </c>
      <c r="O18" s="20">
        <v>386.15305781651972</v>
      </c>
      <c r="P18" s="20" t="b">
        <f>IF(ISERROR(VLOOKUP(Table1[[#This Row],[Base ]],Stock,1,FALSE)),FALSE,TRUE)</f>
        <v>0</v>
      </c>
      <c r="Q18" s="29" t="b">
        <f>IF(ISERROR(VLOOKUP(Table1[[#This Row],[Additive]],Stock,1,FALSE)),FALSE,TRUE)</f>
        <v>0</v>
      </c>
    </row>
    <row r="19" spans="1:17" ht="12.75">
      <c r="A19" s="4" t="s">
        <v>22</v>
      </c>
      <c r="B19" s="4" t="s">
        <v>103</v>
      </c>
      <c r="C19" s="35" t="str">
        <f>CONCATENATE(Table1[[#This Row],[Base ]],"-",Table1[[#This Row],[Additive]])</f>
        <v>Cardamom-Yava</v>
      </c>
      <c r="D19" s="4">
        <v>3</v>
      </c>
      <c r="E19" s="4">
        <v>-3</v>
      </c>
      <c r="F19" s="4">
        <v>-3</v>
      </c>
      <c r="G19" s="4">
        <v>0</v>
      </c>
      <c r="H19" s="4">
        <v>0</v>
      </c>
      <c r="I19" s="4">
        <v>0</v>
      </c>
      <c r="J19" s="4">
        <v>3</v>
      </c>
      <c r="K19" s="20">
        <v>-427.769261113261</v>
      </c>
      <c r="L19" s="20">
        <v>423.27536217894902</v>
      </c>
      <c r="M19" s="20">
        <v>-522.56243927373998</v>
      </c>
      <c r="N19" s="20">
        <v>898.80092690850404</v>
      </c>
      <c r="O19" s="20">
        <v>484.88174778715529</v>
      </c>
      <c r="P19" s="20" t="b">
        <f>IF(ISERROR(VLOOKUP(Table1[[#This Row],[Base ]],Stock,1,FALSE)),FALSE,TRUE)</f>
        <v>0</v>
      </c>
      <c r="Q19" s="29" t="b">
        <f>IF(ISERROR(VLOOKUP(Table1[[#This Row],[Additive]],Stock,1,FALSE)),FALSE,TRUE)</f>
        <v>1</v>
      </c>
    </row>
    <row r="20" spans="1:17" ht="12.75">
      <c r="A20" s="4" t="s">
        <v>307</v>
      </c>
      <c r="B20" s="4" t="s">
        <v>203</v>
      </c>
      <c r="C20" s="35" t="str">
        <f>CONCATENATE(Table1[[#This Row],[Base ]],"-",Table1[[#This Row],[Additive]])</f>
        <v>Common Basil-Burnt Tarragon</v>
      </c>
      <c r="D20" s="4">
        <v>3</v>
      </c>
      <c r="E20" s="4">
        <v>0</v>
      </c>
      <c r="F20" s="4">
        <v>0</v>
      </c>
      <c r="G20" s="4">
        <v>3</v>
      </c>
      <c r="H20" s="4">
        <v>-3</v>
      </c>
      <c r="I20" s="4">
        <v>0</v>
      </c>
      <c r="J20" s="4">
        <v>-3</v>
      </c>
      <c r="K20" s="20">
        <v>604.06646194144105</v>
      </c>
      <c r="L20" s="20">
        <v>185.83452775730001</v>
      </c>
      <c r="M20" s="20">
        <v>721.76818975162405</v>
      </c>
      <c r="N20" s="20">
        <v>398.27010485396698</v>
      </c>
      <c r="O20" s="20">
        <v>242.86327665148625</v>
      </c>
      <c r="P20" s="20" t="b">
        <f>IF(ISERROR(VLOOKUP(Table1[[#This Row],[Base ]],Stock,1,FALSE)),FALSE,TRUE)</f>
        <v>1</v>
      </c>
      <c r="Q20" s="29" t="b">
        <f>IF(ISERROR(VLOOKUP(Table1[[#This Row],[Additive]],Stock,1,FALSE)),FALSE,TRUE)</f>
        <v>0</v>
      </c>
    </row>
    <row r="21" spans="1:17" ht="12.75">
      <c r="A21" s="14" t="s">
        <v>307</v>
      </c>
      <c r="B21" s="14" t="s">
        <v>208</v>
      </c>
      <c r="C21" s="34" t="str">
        <f>CONCATENATE(Table1[[#This Row],[Base ]],"-",Table1[[#This Row],[Additive]])</f>
        <v>Common Basil-Sweet Groundmaple</v>
      </c>
      <c r="D21" s="15">
        <v>3</v>
      </c>
      <c r="E21" s="15">
        <v>3</v>
      </c>
      <c r="F21" s="15">
        <v>-3</v>
      </c>
      <c r="G21" s="15">
        <v>3</v>
      </c>
      <c r="H21" s="15">
        <v>1</v>
      </c>
      <c r="I21" s="15">
        <v>0</v>
      </c>
      <c r="J21" s="15">
        <v>-3</v>
      </c>
      <c r="K21" s="16">
        <v>604.06646194144105</v>
      </c>
      <c r="L21" s="16">
        <v>185.83452775730001</v>
      </c>
      <c r="M21" s="16">
        <v>828.68619723163397</v>
      </c>
      <c r="N21" s="16">
        <v>166.56223096316401</v>
      </c>
      <c r="O21" s="16">
        <v>225.44499751726053</v>
      </c>
      <c r="P21" s="16" t="b">
        <f>IF(ISERROR(VLOOKUP(Table1[[#This Row],[Base ]],Stock,1,FALSE)),FALSE,TRUE)</f>
        <v>1</v>
      </c>
      <c r="Q21" s="29" t="b">
        <f>IF(ISERROR(VLOOKUP(Table1[[#This Row],[Additive]],Stock,1,FALSE)),FALSE,TRUE)</f>
        <v>0</v>
      </c>
    </row>
    <row r="22" spans="1:17" ht="12.75">
      <c r="A22" s="4" t="s">
        <v>283</v>
      </c>
      <c r="B22" s="4" t="s">
        <v>0</v>
      </c>
      <c r="C22" s="35" t="str">
        <f>CONCATENATE(Table1[[#This Row],[Base ]],"-",Table1[[#This Row],[Additive]])</f>
        <v>Fish Oil-Honey</v>
      </c>
      <c r="D22" s="4">
        <v>3</v>
      </c>
      <c r="E22" s="4">
        <v>0</v>
      </c>
      <c r="F22" s="4">
        <v>0</v>
      </c>
      <c r="G22" s="4">
        <v>0</v>
      </c>
      <c r="H22" s="4">
        <v>0</v>
      </c>
      <c r="I22" s="4">
        <v>-2</v>
      </c>
      <c r="J22" s="4">
        <v>-2</v>
      </c>
      <c r="K22" s="20">
        <v>23.717153034565602</v>
      </c>
      <c r="L22" s="20">
        <v>481.715285379156</v>
      </c>
      <c r="M22" s="20">
        <v>-21.5825195891885</v>
      </c>
      <c r="N22" s="20">
        <v>427.02795262479998</v>
      </c>
      <c r="O22" s="20">
        <v>71.012426402742776</v>
      </c>
      <c r="P22" s="20" t="b">
        <f>IF(ISERROR(VLOOKUP(Table1[[#This Row],[Base ]],Stock,1,FALSE)),FALSE,TRUE)</f>
        <v>0</v>
      </c>
      <c r="Q22" s="29" t="b">
        <f>IF(ISERROR(VLOOKUP(Table1[[#This Row],[Additive]],Stock,1,FALSE)),FALSE,TRUE)</f>
        <v>0</v>
      </c>
    </row>
    <row r="23" spans="1:17" ht="12.75">
      <c r="A23" s="14" t="s">
        <v>283</v>
      </c>
      <c r="B23" s="14" t="s">
        <v>0</v>
      </c>
      <c r="C23" s="34" t="str">
        <f>CONCATENATE(Table1[[#This Row],[Base ]],"-",Table1[[#This Row],[Additive]])</f>
        <v>Fish Oil-Honey</v>
      </c>
      <c r="D23" s="15">
        <v>3</v>
      </c>
      <c r="E23" s="15">
        <v>0</v>
      </c>
      <c r="F23" s="15">
        <v>0</v>
      </c>
      <c r="G23" s="15">
        <v>0</v>
      </c>
      <c r="H23" s="15">
        <v>0</v>
      </c>
      <c r="I23" s="15">
        <v>-2</v>
      </c>
      <c r="J23" s="15">
        <v>-2</v>
      </c>
      <c r="K23" s="16">
        <v>23.717153034565602</v>
      </c>
      <c r="L23" s="16">
        <v>481.715285379156</v>
      </c>
      <c r="M23" s="16">
        <v>-21.5825195891885</v>
      </c>
      <c r="N23" s="16">
        <v>427.02795262479998</v>
      </c>
      <c r="O23" s="16">
        <v>71.012426402742776</v>
      </c>
      <c r="P23" s="16" t="b">
        <f>IF(ISERROR(VLOOKUP(Table1[[#This Row],[Base ]],Stock,1,FALSE)),FALSE,TRUE)</f>
        <v>0</v>
      </c>
      <c r="Q23" s="29" t="b">
        <f>IF(ISERROR(VLOOKUP(Table1[[#This Row],[Additive]],Stock,1,FALSE)),FALSE,TRUE)</f>
        <v>0</v>
      </c>
    </row>
    <row r="24" spans="1:17" ht="12.75">
      <c r="A24" s="4" t="s">
        <v>0</v>
      </c>
      <c r="B24" s="4" t="s">
        <v>22</v>
      </c>
      <c r="C24" s="35" t="str">
        <f>CONCATENATE(Table1[[#This Row],[Base ]],"-",Table1[[#This Row],[Additive]])</f>
        <v>Honey-Cardamom</v>
      </c>
      <c r="D24" s="4">
        <v>3</v>
      </c>
      <c r="E24" s="4">
        <v>-2</v>
      </c>
      <c r="F24" s="4">
        <v>-3</v>
      </c>
      <c r="G24" s="4">
        <v>0</v>
      </c>
      <c r="H24" s="4">
        <v>0</v>
      </c>
      <c r="I24" s="4">
        <v>1</v>
      </c>
      <c r="J24" s="4">
        <v>3</v>
      </c>
      <c r="K24" s="20">
        <v>-21.5825195891885</v>
      </c>
      <c r="L24" s="20">
        <v>427.02795262479998</v>
      </c>
      <c r="M24" s="20">
        <v>-427.769261113261</v>
      </c>
      <c r="N24" s="20">
        <v>423.27536217894902</v>
      </c>
      <c r="O24" s="20">
        <v>406.20407546576632</v>
      </c>
      <c r="P24" s="20" t="b">
        <f>IF(ISERROR(VLOOKUP(Table1[[#This Row],[Base ]],Stock,1,FALSE)),FALSE,TRUE)</f>
        <v>0</v>
      </c>
      <c r="Q24" s="29" t="b">
        <f>IF(ISERROR(VLOOKUP(Table1[[#This Row],[Additive]],Stock,1,FALSE)),FALSE,TRUE)</f>
        <v>0</v>
      </c>
    </row>
    <row r="25" spans="1:17" ht="12.75">
      <c r="A25" s="3" t="s">
        <v>0</v>
      </c>
      <c r="B25" s="3" t="s">
        <v>279</v>
      </c>
      <c r="C25" s="13" t="str">
        <f>CONCATENATE(Table1[[#This Row],[Base ]],"-",Table1[[#This Row],[Additive]])</f>
        <v>Honey-Creeping Black Nightshade</v>
      </c>
      <c r="D25" s="4">
        <v>3</v>
      </c>
      <c r="E25" s="4">
        <v>1</v>
      </c>
      <c r="F25" s="4">
        <v>0</v>
      </c>
      <c r="G25" s="4">
        <v>-3</v>
      </c>
      <c r="H25" s="4">
        <v>3</v>
      </c>
      <c r="I25" s="4">
        <v>-3</v>
      </c>
      <c r="J25" s="4">
        <v>0</v>
      </c>
      <c r="K25" s="20">
        <v>-21.5825195891885</v>
      </c>
      <c r="L25" s="20">
        <v>427.02795262479998</v>
      </c>
      <c r="M25" s="20">
        <v>-273.47170375921201</v>
      </c>
      <c r="N25" s="20">
        <v>918.72311314974502</v>
      </c>
      <c r="O25" s="20">
        <v>552.46021755913921</v>
      </c>
      <c r="P25" s="20" t="b">
        <f>IF(ISERROR(VLOOKUP(Table1[[#This Row],[Base ]],Stock,1,FALSE)),FALSE,TRUE)</f>
        <v>0</v>
      </c>
      <c r="Q25" s="29" t="b">
        <f>IF(ISERROR(VLOOKUP(Table1[[#This Row],[Additive]],Stock,1,FALSE)),FALSE,TRUE)</f>
        <v>0</v>
      </c>
    </row>
    <row r="26" spans="1:17" ht="12.75">
      <c r="A26" s="4" t="s">
        <v>256</v>
      </c>
      <c r="B26" s="4" t="s">
        <v>182</v>
      </c>
      <c r="C26" s="35" t="str">
        <f>CONCATENATE(Table1[[#This Row],[Base ]],"-",Table1[[#This Row],[Additive]])</f>
        <v>Indigo Damia-Upright Ochoa</v>
      </c>
      <c r="D26" s="4">
        <v>3</v>
      </c>
      <c r="E26" s="4">
        <v>-3</v>
      </c>
      <c r="F26" s="4">
        <v>-3</v>
      </c>
      <c r="G26" s="4">
        <v>-3</v>
      </c>
      <c r="H26" s="4">
        <v>-3</v>
      </c>
      <c r="I26" s="4">
        <v>0</v>
      </c>
      <c r="J26" s="4">
        <v>5</v>
      </c>
      <c r="K26" s="20">
        <v>-519.10606039821698</v>
      </c>
      <c r="L26" s="20">
        <v>-611.64188543053206</v>
      </c>
      <c r="M26" s="20">
        <v>-934.26495605193702</v>
      </c>
      <c r="N26" s="20">
        <v>-272.16865247535299</v>
      </c>
      <c r="O26" s="20">
        <v>536.28256034804792</v>
      </c>
      <c r="P26" s="20" t="b">
        <f>IF(ISERROR(VLOOKUP(Table1[[#This Row],[Base ]],Stock,1,FALSE)),FALSE,TRUE)</f>
        <v>1</v>
      </c>
      <c r="Q26" s="29" t="b">
        <f>IF(ISERROR(VLOOKUP(Table1[[#This Row],[Additive]],Stock,1,FALSE)),FALSE,TRUE)</f>
        <v>1</v>
      </c>
    </row>
    <row r="27" spans="1:17" ht="12.75">
      <c r="A27" s="4" t="s">
        <v>4</v>
      </c>
      <c r="B27" s="4" t="s">
        <v>256</v>
      </c>
      <c r="C27" s="35" t="str">
        <f>CONCATENATE(Table1[[#This Row],[Base ]],"-",Table1[[#This Row],[Additive]])</f>
        <v>Mutton-Indigo Damia</v>
      </c>
      <c r="D27" s="4">
        <v>3</v>
      </c>
      <c r="E27" s="4">
        <v>-2</v>
      </c>
      <c r="F27" s="4">
        <v>2</v>
      </c>
      <c r="G27" s="4">
        <v>-4</v>
      </c>
      <c r="H27" s="4">
        <v>0</v>
      </c>
      <c r="I27" s="4">
        <v>0</v>
      </c>
      <c r="J27" s="4">
        <v>3</v>
      </c>
      <c r="K27" s="20">
        <v>-725.95384242315504</v>
      </c>
      <c r="L27" s="20">
        <v>-744.09917160976795</v>
      </c>
      <c r="M27" s="20">
        <v>-519.10606039821698</v>
      </c>
      <c r="N27" s="20">
        <v>-611.64188543053206</v>
      </c>
      <c r="O27" s="20">
        <v>245.62356888255712</v>
      </c>
      <c r="P27" s="20" t="b">
        <f>IF(ISERROR(VLOOKUP(Table1[[#This Row],[Base ]],Stock,1,FALSE)),FALSE,TRUE)</f>
        <v>0</v>
      </c>
      <c r="Q27" s="29" t="b">
        <f>IF(ISERROR(VLOOKUP(Table1[[#This Row],[Additive]],Stock,1,FALSE)),FALSE,TRUE)</f>
        <v>1</v>
      </c>
    </row>
    <row r="28" spans="1:17" ht="12.75">
      <c r="A28" s="4" t="s">
        <v>1</v>
      </c>
      <c r="B28" s="4" t="s">
        <v>38</v>
      </c>
      <c r="C28" s="35" t="str">
        <f>CONCATENATE(Table1[[#This Row],[Base ]],"-",Table1[[#This Row],[Additive]])</f>
        <v>Oil-Gynura</v>
      </c>
      <c r="D28" s="4">
        <v>3</v>
      </c>
      <c r="E28" s="4">
        <v>-2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  <c r="K28" s="20">
        <v>270.24</v>
      </c>
      <c r="L28" s="20">
        <v>700.60000000000105</v>
      </c>
      <c r="M28" s="20">
        <v>175.18027348906799</v>
      </c>
      <c r="N28" s="20">
        <v>723.91428516224698</v>
      </c>
      <c r="O28" s="20">
        <v>97.877001879704679</v>
      </c>
      <c r="P28" s="20" t="b">
        <f>IF(ISERROR(VLOOKUP(Table1[[#This Row],[Base ]],Stock,1,FALSE)),FALSE,TRUE)</f>
        <v>0</v>
      </c>
      <c r="Q28" s="29" t="b">
        <f>IF(ISERROR(VLOOKUP(Table1[[#This Row],[Additive]],Stock,1,FALSE)),FALSE,TRUE)</f>
        <v>0</v>
      </c>
    </row>
    <row r="29" spans="1:17" ht="12.75">
      <c r="A29" s="3" t="s">
        <v>200</v>
      </c>
      <c r="B29" s="3" t="s">
        <v>265</v>
      </c>
      <c r="C29" s="13" t="str">
        <f>CONCATENATE(Table1[[#This Row],[Base ]],"-",Table1[[#This Row],[Additive]])</f>
        <v>Oyster Meat-Moon Aloe</v>
      </c>
      <c r="D29" s="4">
        <v>3</v>
      </c>
      <c r="E29" s="4">
        <v>1</v>
      </c>
      <c r="F29" s="4">
        <v>1</v>
      </c>
      <c r="G29" s="4">
        <v>0</v>
      </c>
      <c r="H29" s="4">
        <v>0</v>
      </c>
      <c r="I29" s="4">
        <v>-2</v>
      </c>
      <c r="J29" s="4">
        <v>-2</v>
      </c>
      <c r="K29" s="20">
        <v>856.03599488714303</v>
      </c>
      <c r="L29" s="20">
        <v>-722.59129465318995</v>
      </c>
      <c r="M29" s="20">
        <v>122.594488108075</v>
      </c>
      <c r="N29" s="20">
        <v>-930.67584736457604</v>
      </c>
      <c r="O29" s="20">
        <v>762.38810650707785</v>
      </c>
      <c r="P29" s="20" t="b">
        <f>IF(ISERROR(VLOOKUP(Table1[[#This Row],[Base ]],Stock,1,FALSE)),FALSE,TRUE)</f>
        <v>0</v>
      </c>
      <c r="Q29" s="29" t="b">
        <f>IF(ISERROR(VLOOKUP(Table1[[#This Row],[Additive]],Stock,1,FALSE)),FALSE,TRUE)</f>
        <v>0</v>
      </c>
    </row>
    <row r="30" spans="1:17" ht="12.75">
      <c r="A30" s="4" t="s">
        <v>304</v>
      </c>
      <c r="B30" s="4" t="s">
        <v>25</v>
      </c>
      <c r="C30" s="35" t="str">
        <f>CONCATENATE(Table1[[#This Row],[Base ]],"-",Table1[[#This Row],[Additive]])</f>
        <v>Razorfin Meat-Fleabane</v>
      </c>
      <c r="D30" s="4">
        <v>3</v>
      </c>
      <c r="E30" s="4">
        <v>-2</v>
      </c>
      <c r="F30" s="4">
        <v>0</v>
      </c>
      <c r="G30" s="4">
        <v>-2</v>
      </c>
      <c r="H30" s="4">
        <v>0</v>
      </c>
      <c r="I30" s="4">
        <v>0</v>
      </c>
      <c r="J30" s="4">
        <v>3</v>
      </c>
      <c r="K30" s="20">
        <v>436.95158983751702</v>
      </c>
      <c r="L30" s="20">
        <v>832.61207001606294</v>
      </c>
      <c r="M30" s="20">
        <v>549.70724462771204</v>
      </c>
      <c r="N30" s="20">
        <v>911.58618109851295</v>
      </c>
      <c r="O30" s="20">
        <v>137.66171547830132</v>
      </c>
      <c r="P30" s="20" t="b">
        <f>IF(ISERROR(VLOOKUP(Table1[[#This Row],[Base ]],Stock,1,FALSE)),FALSE,TRUE)</f>
        <v>0</v>
      </c>
      <c r="Q30" s="29" t="b">
        <f>IF(ISERROR(VLOOKUP(Table1[[#This Row],[Additive]],Stock,1,FALSE)),FALSE,TRUE)</f>
        <v>0</v>
      </c>
    </row>
    <row r="31" spans="1:17" ht="12.75">
      <c r="A31" s="3" t="s">
        <v>304</v>
      </c>
      <c r="B31" s="3" t="s">
        <v>288</v>
      </c>
      <c r="C31" s="13" t="str">
        <f>CONCATENATE(Table1[[#This Row],[Base ]],"-",Table1[[#This Row],[Additive]])</f>
        <v>Razorfin Meat-Heart of Ash</v>
      </c>
      <c r="D31" s="4">
        <v>3</v>
      </c>
      <c r="E31" s="4">
        <v>-3</v>
      </c>
      <c r="F31" s="4">
        <v>0</v>
      </c>
      <c r="G31" s="4">
        <v>-3</v>
      </c>
      <c r="H31" s="4">
        <v>1</v>
      </c>
      <c r="I31" s="4">
        <v>0</v>
      </c>
      <c r="J31" s="4">
        <v>3</v>
      </c>
      <c r="K31" s="20">
        <v>436.95158983751702</v>
      </c>
      <c r="L31" s="20">
        <v>832.61207001606294</v>
      </c>
      <c r="M31" s="20">
        <v>253.64358898560599</v>
      </c>
      <c r="N31" s="20">
        <v>864.10803039336804</v>
      </c>
      <c r="O31" s="20">
        <v>185.99413618824917</v>
      </c>
      <c r="P31" s="20" t="b">
        <f>IF(ISERROR(VLOOKUP(Table1[[#This Row],[Base ]],Stock,1,FALSE)),FALSE,TRUE)</f>
        <v>0</v>
      </c>
      <c r="Q31" s="29" t="b">
        <f>IF(ISERROR(VLOOKUP(Table1[[#This Row],[Additive]],Stock,1,FALSE)),FALSE,TRUE)</f>
        <v>0</v>
      </c>
    </row>
    <row r="32" spans="1:17" ht="12.75">
      <c r="A32" s="3" t="s">
        <v>341</v>
      </c>
      <c r="B32" s="3" t="s">
        <v>119</v>
      </c>
      <c r="C32" s="13" t="str">
        <f>CONCATENATE(Table1[[#This Row],[Base ]],"-",Table1[[#This Row],[Additive]])</f>
        <v>Ribbonfish meat-Naranga</v>
      </c>
      <c r="D32" s="4">
        <v>3</v>
      </c>
      <c r="E32" s="4">
        <v>-3</v>
      </c>
      <c r="F32" s="4">
        <v>0</v>
      </c>
      <c r="G32" s="4">
        <v>-3</v>
      </c>
      <c r="H32" s="4">
        <v>2</v>
      </c>
      <c r="I32" s="4">
        <v>-1</v>
      </c>
      <c r="J32" s="4">
        <v>0</v>
      </c>
      <c r="K32" s="20">
        <v>718.13212208788502</v>
      </c>
      <c r="L32" s="20">
        <v>-562.655509470693</v>
      </c>
      <c r="M32" s="20">
        <v>977.79683390392802</v>
      </c>
      <c r="N32" s="20">
        <v>-172.835181374576</v>
      </c>
      <c r="O32" s="20">
        <v>468.38621965155312</v>
      </c>
      <c r="P32" s="20" t="b">
        <f>IF(ISERROR(VLOOKUP(Table1[[#This Row],[Base ]],Stock,1,FALSE)),FALSE,TRUE)</f>
        <v>0</v>
      </c>
      <c r="Q32" s="29" t="b">
        <f>IF(ISERROR(VLOOKUP(Table1[[#This Row],[Additive]],Stock,1,FALSE)),FALSE,TRUE)</f>
        <v>0</v>
      </c>
    </row>
    <row r="33" spans="1:17" ht="12.75">
      <c r="A33" s="4" t="s">
        <v>320</v>
      </c>
      <c r="B33" s="3" t="s">
        <v>86</v>
      </c>
      <c r="C33" s="13" t="str">
        <f>CONCATENATE(Table1[[#This Row],[Base ]],"-",Table1[[#This Row],[Additive]])</f>
        <v>Royal Jelly-Asafoetida</v>
      </c>
      <c r="D33" s="4">
        <v>3</v>
      </c>
      <c r="E33" s="4">
        <v>-3</v>
      </c>
      <c r="F33" s="4">
        <v>0</v>
      </c>
      <c r="G33" s="4">
        <v>-1</v>
      </c>
      <c r="H33" s="4">
        <v>0</v>
      </c>
      <c r="I33" s="4">
        <v>-1</v>
      </c>
      <c r="J33" s="4">
        <v>-3</v>
      </c>
      <c r="K33" s="20">
        <v>-790.90207500793895</v>
      </c>
      <c r="L33" s="20">
        <v>20.749574943705898</v>
      </c>
      <c r="M33" s="20">
        <v>-940.76464041542204</v>
      </c>
      <c r="N33" s="20">
        <v>45.988594919525099</v>
      </c>
      <c r="O33" s="20">
        <v>151.97301286692959</v>
      </c>
      <c r="P33" s="20" t="b">
        <f>IF(ISERROR(VLOOKUP(Table1[[#This Row],[Base ]],Stock,1,FALSE)),FALSE,TRUE)</f>
        <v>0</v>
      </c>
      <c r="Q33" s="29" t="b">
        <f>IF(ISERROR(VLOOKUP(Table1[[#This Row],[Additive]],Stock,1,FALSE)),FALSE,TRUE)</f>
        <v>0</v>
      </c>
    </row>
    <row r="34" spans="1:17" ht="12.75">
      <c r="A34" s="4" t="s">
        <v>320</v>
      </c>
      <c r="B34" s="4" t="s">
        <v>9</v>
      </c>
      <c r="C34" s="35" t="str">
        <f>CONCATENATE(Table1[[#This Row],[Base ]],"-",Table1[[#This Row],[Additive]])</f>
        <v>Royal Jelly-Chatinabrae</v>
      </c>
      <c r="D34" s="4">
        <v>3</v>
      </c>
      <c r="E34" s="4">
        <v>3</v>
      </c>
      <c r="F34" s="4">
        <v>-3</v>
      </c>
      <c r="G34" s="4">
        <v>-1</v>
      </c>
      <c r="H34" s="4">
        <v>0</v>
      </c>
      <c r="I34" s="4">
        <v>-3</v>
      </c>
      <c r="J34" s="4">
        <v>0</v>
      </c>
      <c r="K34" s="20">
        <v>-790.90207500793895</v>
      </c>
      <c r="L34" s="20">
        <v>20.749574943705898</v>
      </c>
      <c r="M34" s="20">
        <v>-225.044171437296</v>
      </c>
      <c r="N34" s="20">
        <v>178.31690244264499</v>
      </c>
      <c r="O34" s="20">
        <v>587.38626961184661</v>
      </c>
      <c r="P34" s="20" t="b">
        <f>IF(ISERROR(VLOOKUP(Table1[[#This Row],[Base ]],Stock,1,FALSE)),FALSE,TRUE)</f>
        <v>0</v>
      </c>
      <c r="Q34" s="29" t="b">
        <f>IF(ISERROR(VLOOKUP(Table1[[#This Row],[Additive]],Stock,1,FALSE)),FALSE,TRUE)</f>
        <v>1</v>
      </c>
    </row>
    <row r="35" spans="1:17" ht="12.75">
      <c r="A35" s="14" t="s">
        <v>320</v>
      </c>
      <c r="B35" s="14" t="s">
        <v>7</v>
      </c>
      <c r="C35" s="34" t="str">
        <f>CONCATENATE(Table1[[#This Row],[Base ]],"-",Table1[[#This Row],[Additive]])</f>
        <v>Royal Jelly-Lemondrop</v>
      </c>
      <c r="D35" s="15">
        <v>3</v>
      </c>
      <c r="E35" s="15">
        <v>2</v>
      </c>
      <c r="F35" s="15">
        <v>0</v>
      </c>
      <c r="G35" s="15">
        <v>-2</v>
      </c>
      <c r="H35" s="15">
        <v>-3</v>
      </c>
      <c r="I35" s="15">
        <v>-4</v>
      </c>
      <c r="J35" s="15">
        <v>0</v>
      </c>
      <c r="K35" s="16">
        <v>-790.90207500793895</v>
      </c>
      <c r="L35" s="16">
        <v>20.749574943705898</v>
      </c>
      <c r="M35" s="16">
        <v>-810.51122258863199</v>
      </c>
      <c r="N35" s="16">
        <v>5.6873279559155101</v>
      </c>
      <c r="O35" s="16">
        <v>24.726300838633357</v>
      </c>
      <c r="P35" s="16" t="b">
        <f>IF(ISERROR(VLOOKUP(Table1[[#This Row],[Base ]],Stock,1,FALSE)),FALSE,TRUE)</f>
        <v>0</v>
      </c>
      <c r="Q35" s="29" t="b">
        <f>IF(ISERROR(VLOOKUP(Table1[[#This Row],[Additive]],Stock,1,FALSE)),FALSE,TRUE)</f>
        <v>1</v>
      </c>
    </row>
    <row r="36" spans="1:17" ht="12.75">
      <c r="A36" s="4" t="s">
        <v>276</v>
      </c>
      <c r="B36" s="4" t="s">
        <v>194</v>
      </c>
      <c r="C36" s="35" t="str">
        <f>CONCATENATE(Table1[[#This Row],[Base ]],"-",Table1[[#This Row],[Additive]])</f>
        <v>Spotted Sea Cucumber Meat-Dusty Blue Sage</v>
      </c>
      <c r="D36" s="4">
        <v>3</v>
      </c>
      <c r="E36" s="4">
        <v>0</v>
      </c>
      <c r="F36" s="4">
        <v>4</v>
      </c>
      <c r="G36" s="4">
        <v>-2</v>
      </c>
      <c r="H36" s="4">
        <v>0</v>
      </c>
      <c r="I36" s="4">
        <v>-4</v>
      </c>
      <c r="J36" s="4">
        <v>-4</v>
      </c>
      <c r="K36" s="20">
        <v>-38.433241157740497</v>
      </c>
      <c r="L36" s="20">
        <v>-861.75915644031898</v>
      </c>
      <c r="M36" s="20">
        <v>99.110397206766507</v>
      </c>
      <c r="N36" s="20">
        <v>-576.42669579496305</v>
      </c>
      <c r="O36" s="20">
        <v>316.75363542109483</v>
      </c>
      <c r="P36" s="20" t="b">
        <f>IF(ISERROR(VLOOKUP(Table1[[#This Row],[Base ]],Stock,1,FALSE)),FALSE,TRUE)</f>
        <v>0</v>
      </c>
      <c r="Q36" s="29" t="b">
        <f>IF(ISERROR(VLOOKUP(Table1[[#This Row],[Additive]],Stock,1,FALSE)),FALSE,TRUE)</f>
        <v>0</v>
      </c>
    </row>
    <row r="37" spans="1:17" ht="12.75">
      <c r="A37" s="4" t="s">
        <v>158</v>
      </c>
      <c r="B37" s="4" t="s">
        <v>70</v>
      </c>
      <c r="C37" s="35" t="str">
        <f>CONCATENATE(Table1[[#This Row],[Base ]],"-",Table1[[#This Row],[Additive]])</f>
        <v>Acorn's Cap-Medicago</v>
      </c>
      <c r="D37" s="4">
        <v>2</v>
      </c>
      <c r="E37" s="4">
        <v>3</v>
      </c>
      <c r="F37" s="4">
        <v>0</v>
      </c>
      <c r="G37" s="4">
        <v>0</v>
      </c>
      <c r="H37" s="4">
        <v>-2</v>
      </c>
      <c r="I37" s="4">
        <v>0</v>
      </c>
      <c r="J37" s="4">
        <v>1</v>
      </c>
      <c r="K37" s="20">
        <v>83.598309227260799</v>
      </c>
      <c r="L37" s="20">
        <v>-196.158903396401</v>
      </c>
      <c r="M37" s="20">
        <v>-139.904208264646</v>
      </c>
      <c r="N37" s="20">
        <v>-880.222979083724</v>
      </c>
      <c r="O37" s="20">
        <v>719.65063396843584</v>
      </c>
      <c r="P37" s="20" t="b">
        <f>IF(ISERROR(VLOOKUP(Table1[[#This Row],[Base ]],Stock,1,FALSE)),FALSE,TRUE)</f>
        <v>0</v>
      </c>
      <c r="Q37" s="29" t="b">
        <f>IF(ISERROR(VLOOKUP(Table1[[#This Row],[Additive]],Stock,1,FALSE)),FALSE,TRUE)</f>
        <v>0</v>
      </c>
    </row>
    <row r="38" spans="1:17" ht="12.75">
      <c r="A38" s="3" t="s">
        <v>192</v>
      </c>
      <c r="B38" s="3" t="s">
        <v>230</v>
      </c>
      <c r="C38" s="13" t="str">
        <f>CONCATENATE(Table1[[#This Row],[Base ]],"-",Table1[[#This Row],[Additive]])</f>
        <v>Camel Meat-Death's Piping</v>
      </c>
      <c r="D38" s="4">
        <v>2</v>
      </c>
      <c r="E38" s="4">
        <v>0</v>
      </c>
      <c r="F38" s="4">
        <v>3</v>
      </c>
      <c r="G38" s="4">
        <v>0</v>
      </c>
      <c r="H38" s="4">
        <v>-1</v>
      </c>
      <c r="I38" s="4">
        <v>-1</v>
      </c>
      <c r="J38" s="4">
        <v>-2</v>
      </c>
      <c r="K38" s="20">
        <v>112.155719642069</v>
      </c>
      <c r="L38" s="20">
        <v>-546.23076697495503</v>
      </c>
      <c r="M38" s="20">
        <v>7.1253628367259898</v>
      </c>
      <c r="N38" s="20">
        <v>-932.68589327362997</v>
      </c>
      <c r="O38" s="20">
        <v>400.4733954873688</v>
      </c>
      <c r="P38" s="20" t="b">
        <f>IF(ISERROR(VLOOKUP(Table1[[#This Row],[Base ]],Stock,1,FALSE)),FALSE,TRUE)</f>
        <v>0</v>
      </c>
      <c r="Q38" s="29" t="b">
        <f>IF(ISERROR(VLOOKUP(Table1[[#This Row],[Additive]],Stock,1,FALSE)),FALSE,TRUE)</f>
        <v>0</v>
      </c>
    </row>
    <row r="39" spans="1:17" ht="12.75">
      <c r="A39" s="3" t="s">
        <v>278</v>
      </c>
      <c r="B39" s="3" t="s">
        <v>281</v>
      </c>
      <c r="C39" s="13" t="str">
        <f>CONCATENATE(Table1[[#This Row],[Base ]],"-",Table1[[#This Row],[Additive]])</f>
        <v>Camel Milk-Dwarf Wild Lettuce</v>
      </c>
      <c r="D39" s="4">
        <v>2</v>
      </c>
      <c r="E39" s="4">
        <v>0</v>
      </c>
      <c r="F39" s="4">
        <v>-2</v>
      </c>
      <c r="G39" s="4">
        <v>0</v>
      </c>
      <c r="H39" s="4">
        <v>-2</v>
      </c>
      <c r="I39" s="4">
        <v>1</v>
      </c>
      <c r="J39" s="4">
        <v>0</v>
      </c>
      <c r="K39" s="20">
        <v>-644.87557936592896</v>
      </c>
      <c r="L39" s="20">
        <v>944.27054762041303</v>
      </c>
      <c r="M39" s="20">
        <v>73.580395308128601</v>
      </c>
      <c r="N39" s="20">
        <v>697.51045176767502</v>
      </c>
      <c r="O39" s="20">
        <v>759.65092802556512</v>
      </c>
      <c r="P39" s="20" t="b">
        <f>IF(ISERROR(VLOOKUP(Table1[[#This Row],[Base ]],Stock,1,FALSE)),FALSE,TRUE)</f>
        <v>0</v>
      </c>
      <c r="Q39" s="29" t="b">
        <f>IF(ISERROR(VLOOKUP(Table1[[#This Row],[Additive]],Stock,1,FALSE)),FALSE,TRUE)</f>
        <v>1</v>
      </c>
    </row>
    <row r="40" spans="1:17" ht="12.75">
      <c r="A40" s="3" t="s">
        <v>278</v>
      </c>
      <c r="B40" s="3" t="s">
        <v>280</v>
      </c>
      <c r="C40" s="13" t="str">
        <f>CONCATENATE(Table1[[#This Row],[Base ]],"-",Table1[[#This Row],[Additive]])</f>
        <v>Camel Milk-Apothecary's Scythe</v>
      </c>
      <c r="D40" s="4">
        <v>2</v>
      </c>
      <c r="E40" s="4">
        <v>0</v>
      </c>
      <c r="F40" s="4">
        <v>0</v>
      </c>
      <c r="G40" s="4">
        <v>-1</v>
      </c>
      <c r="H40" s="4">
        <v>0</v>
      </c>
      <c r="I40" s="4">
        <v>-1</v>
      </c>
      <c r="J40" s="4">
        <v>0</v>
      </c>
      <c r="K40" s="20">
        <v>-644.87557936592896</v>
      </c>
      <c r="L40" s="20">
        <v>944.27054762041303</v>
      </c>
      <c r="M40" s="20">
        <v>-20.785314198196801</v>
      </c>
      <c r="N40" s="20">
        <v>328.66798451138402</v>
      </c>
      <c r="O40" s="20">
        <v>876.61575093283386</v>
      </c>
      <c r="P40" s="20" t="b">
        <f>IF(ISERROR(VLOOKUP(Table1[[#This Row],[Base ]],Stock,1,FALSE)),FALSE,TRUE)</f>
        <v>0</v>
      </c>
      <c r="Q40" s="29" t="b">
        <f>IF(ISERROR(VLOOKUP(Table1[[#This Row],[Additive]],Stock,1,FALSE)),FALSE,TRUE)</f>
        <v>0</v>
      </c>
    </row>
    <row r="41" spans="1:17" ht="12.75">
      <c r="A41" s="3" t="s">
        <v>278</v>
      </c>
      <c r="B41" s="3" t="s">
        <v>282</v>
      </c>
      <c r="C41" s="13" t="str">
        <f>CONCATENATE(Table1[[#This Row],[Base ]],"-",Table1[[#This Row],[Additive]])</f>
        <v>Camel Milk-Thunder Plant</v>
      </c>
      <c r="D41" s="4">
        <v>2</v>
      </c>
      <c r="E41" s="4">
        <v>-1</v>
      </c>
      <c r="F41" s="4">
        <v>0</v>
      </c>
      <c r="G41" s="4">
        <v>0</v>
      </c>
      <c r="H41" s="4">
        <v>-1</v>
      </c>
      <c r="I41" s="4">
        <v>1</v>
      </c>
      <c r="J41" s="4">
        <v>0</v>
      </c>
      <c r="K41" s="20">
        <v>-644.87557936592896</v>
      </c>
      <c r="L41" s="20">
        <v>944.27054762041303</v>
      </c>
      <c r="M41" s="20">
        <v>-118.494993708233</v>
      </c>
      <c r="N41" s="20">
        <v>234.657036382482</v>
      </c>
      <c r="O41" s="20">
        <v>883.53146875975176</v>
      </c>
      <c r="P41" s="20" t="b">
        <f>IF(ISERROR(VLOOKUP(Table1[[#This Row],[Base ]],Stock,1,FALSE)),FALSE,TRUE)</f>
        <v>0</v>
      </c>
      <c r="Q41" s="29" t="b">
        <f>IF(ISERROR(VLOOKUP(Table1[[#This Row],[Additive]],Stock,1,FALSE)),FALSE,TRUE)</f>
        <v>0</v>
      </c>
    </row>
    <row r="42" spans="1:17" ht="12.75">
      <c r="A42" s="3" t="s">
        <v>18</v>
      </c>
      <c r="B42" s="3" t="s">
        <v>91</v>
      </c>
      <c r="C42" s="13" t="str">
        <f>CONCATENATE(Table1[[#This Row],[Base ]],"-",Table1[[#This Row],[Additive]])</f>
        <v>Carrots-Ilex</v>
      </c>
      <c r="D42" s="4">
        <v>2</v>
      </c>
      <c r="E42" s="4">
        <v>-3</v>
      </c>
      <c r="F42" s="4">
        <v>0</v>
      </c>
      <c r="G42" s="4">
        <v>-4</v>
      </c>
      <c r="H42" s="4">
        <v>3</v>
      </c>
      <c r="I42" s="4">
        <v>0</v>
      </c>
      <c r="J42" s="4">
        <v>0</v>
      </c>
      <c r="K42" s="20">
        <v>-708.02252912296899</v>
      </c>
      <c r="L42" s="20">
        <v>60.785542021968404</v>
      </c>
      <c r="M42" s="20">
        <v>-856.98725941147802</v>
      </c>
      <c r="N42" s="20">
        <v>385.44492949445703</v>
      </c>
      <c r="O42" s="20">
        <v>357.20331569561296</v>
      </c>
      <c r="P42" s="20" t="b">
        <f>IF(ISERROR(VLOOKUP(Table1[[#This Row],[Base ]],Stock,1,FALSE)),FALSE,TRUE)</f>
        <v>0</v>
      </c>
      <c r="Q42" s="29" t="b">
        <f>IF(ISERROR(VLOOKUP(Table1[[#This Row],[Additive]],Stock,1,FALSE)),FALSE,TRUE)</f>
        <v>1</v>
      </c>
    </row>
    <row r="43" spans="1:17" ht="12.75">
      <c r="A43" s="3" t="s">
        <v>240</v>
      </c>
      <c r="B43" s="3" t="s">
        <v>88</v>
      </c>
      <c r="C43" s="13" t="str">
        <f>CONCATENATE(Table1[[#This Row],[Base ]],"-",Table1[[#This Row],[Additive]])</f>
        <v>Cobra Hood-Clingroot</v>
      </c>
      <c r="D43" s="4">
        <v>2</v>
      </c>
      <c r="E43" s="4">
        <v>-2</v>
      </c>
      <c r="F43" s="4">
        <v>0</v>
      </c>
      <c r="G43" s="4">
        <v>0</v>
      </c>
      <c r="H43" s="4">
        <v>0</v>
      </c>
      <c r="I43" s="4">
        <v>2</v>
      </c>
      <c r="J43" s="4">
        <v>0</v>
      </c>
      <c r="K43" s="20">
        <v>-669.55678031416903</v>
      </c>
      <c r="L43" s="20">
        <v>8.9167751640175403</v>
      </c>
      <c r="M43" s="20">
        <v>-241.727053825252</v>
      </c>
      <c r="N43" s="20">
        <v>-315.21713710574198</v>
      </c>
      <c r="O43" s="20">
        <v>536.75047084365156</v>
      </c>
      <c r="P43" s="20" t="b">
        <f>IF(ISERROR(VLOOKUP(Table1[[#This Row],[Base ]],Stock,1,FALSE)),FALSE,TRUE)</f>
        <v>0</v>
      </c>
      <c r="Q43" s="29" t="b">
        <f>IF(ISERROR(VLOOKUP(Table1[[#This Row],[Additive]],Stock,1,FALSE)),FALSE,TRUE)</f>
        <v>0</v>
      </c>
    </row>
    <row r="44" spans="1:17" ht="12.75">
      <c r="A44" s="4" t="s">
        <v>307</v>
      </c>
      <c r="B44" s="4" t="s">
        <v>68</v>
      </c>
      <c r="C44" s="35" t="str">
        <f>CONCATENATE(Table1[[#This Row],[Base ]],"-",Table1[[#This Row],[Additive]])</f>
        <v>Common Basil-Lungclot</v>
      </c>
      <c r="D44" s="4">
        <v>2</v>
      </c>
      <c r="E44" s="4">
        <v>0</v>
      </c>
      <c r="F44" s="4">
        <v>0</v>
      </c>
      <c r="G44" s="4">
        <v>-1</v>
      </c>
      <c r="H44" s="4">
        <v>2</v>
      </c>
      <c r="I44" s="4">
        <v>2</v>
      </c>
      <c r="J44" s="4">
        <v>-1</v>
      </c>
      <c r="K44" s="20">
        <v>604.06646194144105</v>
      </c>
      <c r="L44" s="20">
        <v>185.83452775730001</v>
      </c>
      <c r="M44" s="20">
        <v>982.80604505761505</v>
      </c>
      <c r="N44" s="20">
        <v>883.418585202847</v>
      </c>
      <c r="O44" s="20">
        <v>793.76771729593884</v>
      </c>
      <c r="P44" s="20" t="b">
        <f>IF(ISERROR(VLOOKUP(Table1[[#This Row],[Base ]],Stock,1,FALSE)),FALSE,TRUE)</f>
        <v>1</v>
      </c>
      <c r="Q44" s="29" t="b">
        <f>IF(ISERROR(VLOOKUP(Table1[[#This Row],[Additive]],Stock,1,FALSE)),FALSE,TRUE)</f>
        <v>0</v>
      </c>
    </row>
    <row r="45" spans="1:17" ht="12.75">
      <c r="A45" s="4" t="s">
        <v>283</v>
      </c>
      <c r="B45" s="4" t="s">
        <v>47</v>
      </c>
      <c r="C45" s="35" t="str">
        <f>CONCATENATE(Table1[[#This Row],[Base ]],"-",Table1[[#This Row],[Additive]])</f>
        <v>Fish Oil-Tristeria</v>
      </c>
      <c r="D45" s="4">
        <v>2</v>
      </c>
      <c r="E45" s="4">
        <v>0</v>
      </c>
      <c r="F45" s="4">
        <v>0</v>
      </c>
      <c r="G45" s="4">
        <v>0</v>
      </c>
      <c r="H45" s="4">
        <v>0</v>
      </c>
      <c r="I45" s="4">
        <v>-2</v>
      </c>
      <c r="J45" s="4">
        <v>-2</v>
      </c>
      <c r="K45" s="20">
        <v>23.717153034565602</v>
      </c>
      <c r="L45" s="20">
        <v>481.715285379156</v>
      </c>
      <c r="M45" s="20">
        <v>18.576840208358998</v>
      </c>
      <c r="N45" s="20">
        <v>346.89670307404401</v>
      </c>
      <c r="O45" s="20">
        <v>134.91654068612758</v>
      </c>
      <c r="P45" s="20" t="b">
        <f>IF(ISERROR(VLOOKUP(Table1[[#This Row],[Base ]],Stock,1,FALSE)),FALSE,TRUE)</f>
        <v>0</v>
      </c>
      <c r="Q45" s="29" t="b">
        <f>IF(ISERROR(VLOOKUP(Table1[[#This Row],[Additive]],Stock,1,FALSE)),FALSE,TRUE)</f>
        <v>0</v>
      </c>
    </row>
    <row r="46" spans="1:17" ht="12.75">
      <c r="A46" s="4" t="s">
        <v>283</v>
      </c>
      <c r="B46" s="4" t="s">
        <v>25</v>
      </c>
      <c r="C46" s="35" t="str">
        <f>CONCATENATE(Table1[[#This Row],[Base ]],"-",Table1[[#This Row],[Additive]])</f>
        <v>Fish Oil-Fleabane</v>
      </c>
      <c r="D46" s="4">
        <v>2</v>
      </c>
      <c r="E46" s="4">
        <v>2</v>
      </c>
      <c r="F46" s="4">
        <v>-2</v>
      </c>
      <c r="G46" s="4">
        <v>2</v>
      </c>
      <c r="H46" s="4">
        <v>0</v>
      </c>
      <c r="I46" s="4">
        <v>-1</v>
      </c>
      <c r="J46" s="4">
        <v>-2</v>
      </c>
      <c r="K46" s="20">
        <v>23.717153034565602</v>
      </c>
      <c r="L46" s="20">
        <v>481.715285379156</v>
      </c>
      <c r="M46" s="20">
        <v>549.70724462771204</v>
      </c>
      <c r="N46" s="20">
        <v>911.58618109851295</v>
      </c>
      <c r="O46" s="20">
        <v>679.30447035238092</v>
      </c>
      <c r="P46" s="20" t="b">
        <f>IF(ISERROR(VLOOKUP(Table1[[#This Row],[Base ]],Stock,1,FALSE)),FALSE,TRUE)</f>
        <v>0</v>
      </c>
      <c r="Q46" s="29" t="b">
        <f>IF(ISERROR(VLOOKUP(Table1[[#This Row],[Additive]],Stock,1,FALSE)),FALSE,TRUE)</f>
        <v>0</v>
      </c>
    </row>
    <row r="47" spans="1:17" ht="12.75">
      <c r="A47" s="4" t="s">
        <v>0</v>
      </c>
      <c r="B47" s="4" t="s">
        <v>1</v>
      </c>
      <c r="C47" s="35" t="str">
        <f>CONCATENATE(Table1[[#This Row],[Base ]],"-",Table1[[#This Row],[Additive]])</f>
        <v>Honey-Oil</v>
      </c>
      <c r="D47" s="4">
        <v>2</v>
      </c>
      <c r="E47" s="4">
        <v>-1</v>
      </c>
      <c r="F47" s="4">
        <v>0</v>
      </c>
      <c r="G47" s="4">
        <v>0</v>
      </c>
      <c r="H47" s="4">
        <v>0</v>
      </c>
      <c r="I47" s="4">
        <v>1</v>
      </c>
      <c r="J47" s="4">
        <v>0</v>
      </c>
      <c r="K47" s="20">
        <v>-21.5825195891885</v>
      </c>
      <c r="L47" s="20">
        <v>427.02795262479998</v>
      </c>
      <c r="M47" s="20">
        <v>270.24</v>
      </c>
      <c r="N47" s="20">
        <v>700.60000000000105</v>
      </c>
      <c r="O47" s="20">
        <v>400.00256004735962</v>
      </c>
      <c r="P47" s="20" t="b">
        <f>IF(ISERROR(VLOOKUP(Table1[[#This Row],[Base ]],Stock,1,FALSE)),FALSE,TRUE)</f>
        <v>0</v>
      </c>
      <c r="Q47" s="29" t="b">
        <f>IF(ISERROR(VLOOKUP(Table1[[#This Row],[Additive]],Stock,1,FALSE)),FALSE,TRUE)</f>
        <v>0</v>
      </c>
    </row>
    <row r="48" spans="1:17" ht="12.75">
      <c r="A48" s="4" t="s">
        <v>0</v>
      </c>
      <c r="B48" s="4" t="s">
        <v>9</v>
      </c>
      <c r="C48" s="35" t="str">
        <f>CONCATENATE(Table1[[#This Row],[Base ]],"-",Table1[[#This Row],[Additive]])</f>
        <v>Honey-Chatinabrae</v>
      </c>
      <c r="D48" s="4">
        <v>2</v>
      </c>
      <c r="E48" s="4">
        <v>2</v>
      </c>
      <c r="F48" s="4">
        <v>-2</v>
      </c>
      <c r="G48" s="4">
        <v>0</v>
      </c>
      <c r="H48" s="4">
        <v>0</v>
      </c>
      <c r="I48" s="4">
        <v>-1</v>
      </c>
      <c r="J48" s="4">
        <v>0</v>
      </c>
      <c r="K48" s="20">
        <v>-21.5825195891885</v>
      </c>
      <c r="L48" s="20">
        <v>427.02795262479998</v>
      </c>
      <c r="M48" s="20">
        <v>-225.044171437296</v>
      </c>
      <c r="N48" s="20">
        <v>178.31690244264499</v>
      </c>
      <c r="O48" s="20">
        <v>321.33134029451736</v>
      </c>
      <c r="P48" s="20" t="b">
        <f>IF(ISERROR(VLOOKUP(Table1[[#This Row],[Base ]],Stock,1,FALSE)),FALSE,TRUE)</f>
        <v>0</v>
      </c>
      <c r="Q48" s="29" t="b">
        <f>IF(ISERROR(VLOOKUP(Table1[[#This Row],[Additive]],Stock,1,FALSE)),FALSE,TRUE)</f>
        <v>1</v>
      </c>
    </row>
    <row r="49" spans="1:17" ht="12.75">
      <c r="A49" s="3" t="s">
        <v>0</v>
      </c>
      <c r="B49" s="3" t="s">
        <v>164</v>
      </c>
      <c r="C49" s="13" t="str">
        <f>CONCATENATE(Table1[[#This Row],[Base ]],"-",Table1[[#This Row],[Additive]])</f>
        <v>Honey-Royal Rosemary</v>
      </c>
      <c r="D49" s="4">
        <v>2</v>
      </c>
      <c r="E49" s="4">
        <v>1</v>
      </c>
      <c r="F49" s="4">
        <v>-1</v>
      </c>
      <c r="G49" s="4">
        <v>0</v>
      </c>
      <c r="H49" s="4">
        <v>0</v>
      </c>
      <c r="I49" s="4">
        <v>1</v>
      </c>
      <c r="J49" s="4">
        <v>-1</v>
      </c>
      <c r="K49" s="20">
        <v>-21.5825195891885</v>
      </c>
      <c r="L49" s="20">
        <v>427.02795262479998</v>
      </c>
      <c r="M49" s="20">
        <v>306.18728696349598</v>
      </c>
      <c r="N49" s="20">
        <v>77.765450661154503</v>
      </c>
      <c r="O49" s="20">
        <v>478.97530350268551</v>
      </c>
      <c r="P49" s="20" t="b">
        <f>IF(ISERROR(VLOOKUP(Table1[[#This Row],[Base ]],Stock,1,FALSE)),FALSE,TRUE)</f>
        <v>0</v>
      </c>
      <c r="Q49" s="29" t="b">
        <f>IF(ISERROR(VLOOKUP(Table1[[#This Row],[Additive]],Stock,1,FALSE)),FALSE,TRUE)</f>
        <v>0</v>
      </c>
    </row>
    <row r="50" spans="1:17" ht="12.75">
      <c r="A50" s="4" t="s">
        <v>0</v>
      </c>
      <c r="B50" s="4" t="s">
        <v>304</v>
      </c>
      <c r="C50" s="35" t="str">
        <f>CONCATENATE(Table1[[#This Row],[Base ]],"-",Table1[[#This Row],[Additive]])</f>
        <v>Honey-Razorfin Meat</v>
      </c>
      <c r="D50" s="4">
        <v>2</v>
      </c>
      <c r="E50" s="4">
        <v>-1</v>
      </c>
      <c r="F50" s="4">
        <v>0</v>
      </c>
      <c r="G50" s="4">
        <v>-1</v>
      </c>
      <c r="H50" s="4">
        <v>0</v>
      </c>
      <c r="I50" s="4">
        <v>1</v>
      </c>
      <c r="J50" s="4">
        <v>1</v>
      </c>
      <c r="K50" s="20">
        <v>-21.5825195891885</v>
      </c>
      <c r="L50" s="20">
        <v>427.02795262479998</v>
      </c>
      <c r="M50" s="20">
        <v>436.95158983751702</v>
      </c>
      <c r="N50" s="20">
        <v>832.61207001606294</v>
      </c>
      <c r="O50" s="20">
        <v>612.169915781388</v>
      </c>
      <c r="P50" s="20" t="b">
        <f>IF(ISERROR(VLOOKUP(Table1[[#This Row],[Base ]],Stock,1,FALSE)),FALSE,TRUE)</f>
        <v>0</v>
      </c>
      <c r="Q50" s="29" t="b">
        <f>IF(ISERROR(VLOOKUP(Table1[[#This Row],[Additive]],Stock,1,FALSE)),FALSE,TRUE)</f>
        <v>0</v>
      </c>
    </row>
    <row r="51" spans="1:17" ht="12.75">
      <c r="A51" s="3" t="s">
        <v>0</v>
      </c>
      <c r="B51" s="3" t="s">
        <v>61</v>
      </c>
      <c r="C51" s="13" t="str">
        <f>CONCATENATE(Table1[[#This Row],[Base ]],"-",Table1[[#This Row],[Additive]])</f>
        <v>Honey-Butterroot</v>
      </c>
      <c r="D51" s="4">
        <v>2</v>
      </c>
      <c r="E51" s="4">
        <v>2</v>
      </c>
      <c r="F51" s="4">
        <v>-1</v>
      </c>
      <c r="G51" s="4">
        <v>0</v>
      </c>
      <c r="H51" s="4">
        <v>0</v>
      </c>
      <c r="I51" s="4">
        <v>-1</v>
      </c>
      <c r="J51" s="4">
        <v>0</v>
      </c>
      <c r="K51" s="20">
        <v>-21.5825195891885</v>
      </c>
      <c r="L51" s="20">
        <v>427.02795262479998</v>
      </c>
      <c r="M51" s="20">
        <v>-661.28092561272797</v>
      </c>
      <c r="N51" s="20">
        <v>653.11913093313001</v>
      </c>
      <c r="O51" s="20">
        <v>678.47717100718012</v>
      </c>
      <c r="P51" s="20" t="b">
        <f>IF(ISERROR(VLOOKUP(Table1[[#This Row],[Base ]],Stock,1,FALSE)),FALSE,TRUE)</f>
        <v>0</v>
      </c>
      <c r="Q51" s="29" t="b">
        <f>IF(ISERROR(VLOOKUP(Table1[[#This Row],[Additive]],Stock,1,FALSE)),FALSE,TRUE)</f>
        <v>0</v>
      </c>
    </row>
    <row r="52" spans="1:17" ht="12.75">
      <c r="A52" s="4" t="s">
        <v>0</v>
      </c>
      <c r="B52" s="4" t="s">
        <v>166</v>
      </c>
      <c r="C52" s="35" t="str">
        <f>CONCATENATE(Table1[[#This Row],[Base ]],"-",Table1[[#This Row],[Additive]])</f>
        <v>Honey-Crimson Lettuce</v>
      </c>
      <c r="D52" s="4">
        <v>2</v>
      </c>
      <c r="E52" s="4">
        <v>1</v>
      </c>
      <c r="F52" s="4">
        <v>0</v>
      </c>
      <c r="G52" s="4">
        <v>0</v>
      </c>
      <c r="H52" s="4">
        <v>-1</v>
      </c>
      <c r="I52" s="4">
        <v>-1</v>
      </c>
      <c r="J52" s="4">
        <v>0</v>
      </c>
      <c r="K52" s="20">
        <v>-21.5825195891885</v>
      </c>
      <c r="L52" s="20">
        <v>427.02795262479998</v>
      </c>
      <c r="M52" s="20">
        <v>-507.31785196267998</v>
      </c>
      <c r="N52" s="20">
        <v>-48.850946929167002</v>
      </c>
      <c r="O52" s="20">
        <v>679.9996618798283</v>
      </c>
      <c r="P52" s="20" t="b">
        <f>IF(ISERROR(VLOOKUP(Table1[[#This Row],[Base ]],Stock,1,FALSE)),FALSE,TRUE)</f>
        <v>0</v>
      </c>
      <c r="Q52" s="29" t="b">
        <f>IF(ISERROR(VLOOKUP(Table1[[#This Row],[Additive]],Stock,1,FALSE)),FALSE,TRUE)</f>
        <v>0</v>
      </c>
    </row>
    <row r="53" spans="1:17" ht="12.75">
      <c r="A53" s="4" t="s">
        <v>168</v>
      </c>
      <c r="B53" s="4" t="s">
        <v>337</v>
      </c>
      <c r="C53" s="35" t="str">
        <f>CONCATENATE(Table1[[#This Row],[Base ]],"-",Table1[[#This Row],[Additive]])</f>
        <v>Iron Knot-Dark Ochoa</v>
      </c>
      <c r="D53" s="4">
        <v>2</v>
      </c>
      <c r="E53" s="4">
        <v>2</v>
      </c>
      <c r="F53" s="4">
        <v>-2</v>
      </c>
      <c r="G53" s="4">
        <v>2</v>
      </c>
      <c r="H53" s="4">
        <v>-2</v>
      </c>
      <c r="I53" s="4">
        <v>-2</v>
      </c>
      <c r="J53" s="4">
        <v>-2</v>
      </c>
      <c r="K53" s="20">
        <v>-568.83383693742405</v>
      </c>
      <c r="L53" s="20">
        <v>-345.54726723189799</v>
      </c>
      <c r="M53" s="20">
        <v>-989.34232949758996</v>
      </c>
      <c r="N53" s="20">
        <v>-398.308892568781</v>
      </c>
      <c r="O53" s="20">
        <v>423.80559390292706</v>
      </c>
      <c r="P53" s="20" t="b">
        <f>IF(ISERROR(VLOOKUP(Table1[[#This Row],[Base ]],Stock,1,FALSE)),FALSE,TRUE)</f>
        <v>0</v>
      </c>
      <c r="Q53" s="29" t="b">
        <f>IF(ISERROR(VLOOKUP(Table1[[#This Row],[Additive]],Stock,1,FALSE)),FALSE,TRUE)</f>
        <v>1</v>
      </c>
    </row>
    <row r="54" spans="1:17" ht="12.75">
      <c r="A54" s="4" t="s">
        <v>4</v>
      </c>
      <c r="B54" s="4" t="s">
        <v>337</v>
      </c>
      <c r="C54" s="35" t="str">
        <f>CONCATENATE(Table1[[#This Row],[Base ]],"-",Table1[[#This Row],[Additive]])</f>
        <v>Mutton-Dark Ochoa</v>
      </c>
      <c r="D54" s="4">
        <v>2</v>
      </c>
      <c r="E54" s="4">
        <v>2</v>
      </c>
      <c r="F54" s="4">
        <v>2</v>
      </c>
      <c r="G54" s="4">
        <v>0</v>
      </c>
      <c r="H54" s="4">
        <v>-1</v>
      </c>
      <c r="I54" s="4">
        <v>-1</v>
      </c>
      <c r="J54" s="4">
        <v>-1</v>
      </c>
      <c r="K54" s="20">
        <v>-725.95384242315504</v>
      </c>
      <c r="L54" s="20">
        <v>-744.09917160976795</v>
      </c>
      <c r="M54" s="20">
        <v>-989.34232949758996</v>
      </c>
      <c r="N54" s="20">
        <v>-398.308892568781</v>
      </c>
      <c r="O54" s="20">
        <v>434.67736564330488</v>
      </c>
      <c r="P54" s="20" t="b">
        <f>IF(ISERROR(VLOOKUP(Table1[[#This Row],[Base ]],Stock,1,FALSE)),FALSE,TRUE)</f>
        <v>0</v>
      </c>
      <c r="Q54" s="29" t="b">
        <f>IF(ISERROR(VLOOKUP(Table1[[#This Row],[Additive]],Stock,1,FALSE)),FALSE,TRUE)</f>
        <v>1</v>
      </c>
    </row>
    <row r="55" spans="1:17" ht="12.75">
      <c r="A55" s="4" t="s">
        <v>4</v>
      </c>
      <c r="B55" s="4" t="s">
        <v>7</v>
      </c>
      <c r="C55" s="35" t="str">
        <f>CONCATENATE(Table1[[#This Row],[Base ]],"-",Table1[[#This Row],[Additive]])</f>
        <v>Mutton-Lemondrop</v>
      </c>
      <c r="D55" s="4">
        <v>2</v>
      </c>
      <c r="E55" s="4">
        <v>1</v>
      </c>
      <c r="F55" s="4">
        <v>1</v>
      </c>
      <c r="G55" s="4">
        <v>0</v>
      </c>
      <c r="H55" s="4">
        <v>-1</v>
      </c>
      <c r="I55" s="4">
        <v>-1</v>
      </c>
      <c r="J55" s="4">
        <v>0</v>
      </c>
      <c r="K55" s="20">
        <v>-725.95384242315504</v>
      </c>
      <c r="L55" s="20">
        <v>-744.09917160976795</v>
      </c>
      <c r="M55" s="20">
        <v>-810.51122258863199</v>
      </c>
      <c r="N55" s="20">
        <v>5.6873279559155101</v>
      </c>
      <c r="O55" s="20">
        <v>754.5394260550006</v>
      </c>
      <c r="P55" s="20" t="b">
        <f>IF(ISERROR(VLOOKUP(Table1[[#This Row],[Base ]],Stock,1,FALSE)),FALSE,TRUE)</f>
        <v>0</v>
      </c>
      <c r="Q55" s="29" t="b">
        <f>IF(ISERROR(VLOOKUP(Table1[[#This Row],[Additive]],Stock,1,FALSE)),FALSE,TRUE)</f>
        <v>1</v>
      </c>
    </row>
    <row r="56" spans="1:17" ht="12.75">
      <c r="A56" s="4" t="s">
        <v>1</v>
      </c>
      <c r="B56" s="4" t="s">
        <v>11</v>
      </c>
      <c r="C56" s="35" t="str">
        <f>CONCATENATE(Table1[[#This Row],[Base ]],"-",Table1[[#This Row],[Additive]])</f>
        <v>Oil-Cirallis</v>
      </c>
      <c r="D56" s="4">
        <v>2</v>
      </c>
      <c r="E56" s="4">
        <v>5</v>
      </c>
      <c r="F56" s="4">
        <v>0</v>
      </c>
      <c r="G56" s="4">
        <v>-5</v>
      </c>
      <c r="H56" s="4">
        <v>0</v>
      </c>
      <c r="I56" s="4">
        <v>0</v>
      </c>
      <c r="J56" s="4">
        <v>-5</v>
      </c>
      <c r="K56" s="20">
        <v>270.24</v>
      </c>
      <c r="L56" s="20">
        <v>700.60000000000105</v>
      </c>
      <c r="M56" s="20">
        <v>152.36169613160601</v>
      </c>
      <c r="N56" s="20">
        <v>523.36834026326096</v>
      </c>
      <c r="O56" s="20">
        <v>212.85289694041995</v>
      </c>
      <c r="P56" s="20" t="b">
        <f>IF(ISERROR(VLOOKUP(Table1[[#This Row],[Base ]],Stock,1,FALSE)),FALSE,TRUE)</f>
        <v>0</v>
      </c>
      <c r="Q56" s="29" t="b">
        <f>IF(ISERROR(VLOOKUP(Table1[[#This Row],[Additive]],Stock,1,FALSE)),FALSE,TRUE)</f>
        <v>0</v>
      </c>
    </row>
    <row r="57" spans="1:17" ht="12.75">
      <c r="A57" s="3" t="s">
        <v>1</v>
      </c>
      <c r="B57" s="3" t="s">
        <v>212</v>
      </c>
      <c r="C57" s="13" t="str">
        <f>CONCATENATE(Table1[[#This Row],[Base ]],"-",Table1[[#This Row],[Additive]])</f>
        <v>Oil-Reticulated Toothfish Meat</v>
      </c>
      <c r="D57" s="4">
        <v>2</v>
      </c>
      <c r="E57" s="4">
        <v>-2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20">
        <v>270.24</v>
      </c>
      <c r="L57" s="20">
        <v>700.60000000000105</v>
      </c>
      <c r="M57" s="20">
        <v>392.33194805959801</v>
      </c>
      <c r="N57" s="20">
        <v>515.518812983403</v>
      </c>
      <c r="O57" s="20">
        <v>221.72390391759865</v>
      </c>
      <c r="P57" s="20" t="b">
        <f>IF(ISERROR(VLOOKUP(Table1[[#This Row],[Base ]],Stock,1,FALSE)),FALSE,TRUE)</f>
        <v>0</v>
      </c>
      <c r="Q57" s="29" t="b">
        <f>IF(ISERROR(VLOOKUP(Table1[[#This Row],[Additive]],Stock,1,FALSE)),FALSE,TRUE)</f>
        <v>0</v>
      </c>
    </row>
    <row r="58" spans="1:17" ht="12.75">
      <c r="A58" s="4" t="s">
        <v>1</v>
      </c>
      <c r="B58" s="4" t="s">
        <v>37</v>
      </c>
      <c r="C58" s="35" t="str">
        <f>CONCATENATE(Table1[[#This Row],[Base ]],"-",Table1[[#This Row],[Additive]])</f>
        <v>Oil-Crampbark</v>
      </c>
      <c r="D58" s="4">
        <v>2</v>
      </c>
      <c r="E58" s="4">
        <v>-2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20">
        <v>270.24</v>
      </c>
      <c r="L58" s="20">
        <v>700.60000000000105</v>
      </c>
      <c r="M58" s="20">
        <v>459.48927569970198</v>
      </c>
      <c r="N58" s="20">
        <v>874.48256894932501</v>
      </c>
      <c r="O58" s="20">
        <v>257.00279402620941</v>
      </c>
      <c r="P58" s="20" t="b">
        <f>IF(ISERROR(VLOOKUP(Table1[[#This Row],[Base ]],Stock,1,FALSE)),FALSE,TRUE)</f>
        <v>0</v>
      </c>
      <c r="Q58" s="29" t="b">
        <f>IF(ISERROR(VLOOKUP(Table1[[#This Row],[Additive]],Stock,1,FALSE)),FALSE,TRUE)</f>
        <v>0</v>
      </c>
    </row>
    <row r="59" spans="1:17" ht="12.75">
      <c r="A59" s="3" t="s">
        <v>1</v>
      </c>
      <c r="B59" s="3" t="s">
        <v>318</v>
      </c>
      <c r="C59" s="13" t="str">
        <f>CONCATENATE(Table1[[#This Row],[Base ]],"-",Table1[[#This Row],[Additive]])</f>
        <v>Oil-Oxyrynchus Meat</v>
      </c>
      <c r="D59" s="4">
        <v>2</v>
      </c>
      <c r="E59" s="4">
        <v>-2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20">
        <v>270.24</v>
      </c>
      <c r="L59" s="20">
        <v>700.60000000000105</v>
      </c>
      <c r="M59" s="20">
        <v>512.30242092657204</v>
      </c>
      <c r="N59" s="20">
        <v>818.19852916165803</v>
      </c>
      <c r="O59" s="20">
        <v>269.1163868771614</v>
      </c>
      <c r="P59" s="20" t="b">
        <f>IF(ISERROR(VLOOKUP(Table1[[#This Row],[Base ]],Stock,1,FALSE)),FALSE,TRUE)</f>
        <v>0</v>
      </c>
      <c r="Q59" s="29" t="b">
        <f>IF(ISERROR(VLOOKUP(Table1[[#This Row],[Additive]],Stock,1,FALSE)),FALSE,TRUE)</f>
        <v>0</v>
      </c>
    </row>
    <row r="60" spans="1:17" ht="12.75">
      <c r="A60" s="4" t="s">
        <v>1</v>
      </c>
      <c r="B60" s="4" t="s">
        <v>309</v>
      </c>
      <c r="C60" s="35" t="str">
        <f>CONCATENATE(Table1[[#This Row],[Base ]],"-",Table1[[#This Row],[Additive]])</f>
        <v>Oil-Fool's Agar</v>
      </c>
      <c r="D60" s="4">
        <v>2</v>
      </c>
      <c r="E60" s="4">
        <v>-2</v>
      </c>
      <c r="F60" s="4">
        <v>2</v>
      </c>
      <c r="G60" s="4">
        <v>-1</v>
      </c>
      <c r="H60" s="4">
        <v>0</v>
      </c>
      <c r="I60" s="4">
        <v>0</v>
      </c>
      <c r="J60" s="4">
        <v>0</v>
      </c>
      <c r="K60" s="20">
        <v>270.24</v>
      </c>
      <c r="L60" s="20">
        <v>700.60000000000105</v>
      </c>
      <c r="M60" s="20">
        <v>548.20074155033797</v>
      </c>
      <c r="N60" s="20">
        <v>649.99917052163801</v>
      </c>
      <c r="O60" s="20">
        <v>282.52896804949427</v>
      </c>
      <c r="P60" s="20" t="b">
        <f>IF(ISERROR(VLOOKUP(Table1[[#This Row],[Base ]],Stock,1,FALSE)),FALSE,TRUE)</f>
        <v>0</v>
      </c>
      <c r="Q60" s="29" t="b">
        <f>IF(ISERROR(VLOOKUP(Table1[[#This Row],[Additive]],Stock,1,FALSE)),FALSE,TRUE)</f>
        <v>0</v>
      </c>
    </row>
    <row r="61" spans="1:17" ht="12.75">
      <c r="A61" s="3" t="s">
        <v>1</v>
      </c>
      <c r="B61" s="3" t="s">
        <v>295</v>
      </c>
      <c r="C61" s="13" t="str">
        <f>CONCATENATE(Table1[[#This Row],[Base ]],"-",Table1[[#This Row],[Additive]])</f>
        <v>Oil-Nefertari's Crown</v>
      </c>
      <c r="D61" s="4">
        <v>2</v>
      </c>
      <c r="E61" s="4">
        <v>-1</v>
      </c>
      <c r="F61" s="4">
        <v>0</v>
      </c>
      <c r="G61" s="4">
        <v>0</v>
      </c>
      <c r="H61" s="4">
        <v>0</v>
      </c>
      <c r="I61" s="4">
        <v>0</v>
      </c>
      <c r="J61" s="4">
        <v>0</v>
      </c>
      <c r="K61" s="20">
        <v>270.24</v>
      </c>
      <c r="L61" s="20">
        <v>700.60000000000105</v>
      </c>
      <c r="M61" s="20">
        <v>130.451415539859</v>
      </c>
      <c r="N61" s="20">
        <v>965.56765737765795</v>
      </c>
      <c r="O61" s="20">
        <v>299.58088690965144</v>
      </c>
      <c r="P61" s="20" t="b">
        <f>IF(ISERROR(VLOOKUP(Table1[[#This Row],[Base ]],Stock,1,FALSE)),FALSE,TRUE)</f>
        <v>0</v>
      </c>
      <c r="Q61" s="29" t="b">
        <f>IF(ISERROR(VLOOKUP(Table1[[#This Row],[Additive]],Stock,1,FALSE)),FALSE,TRUE)</f>
        <v>0</v>
      </c>
    </row>
    <row r="62" spans="1:17" ht="12.75">
      <c r="A62" s="3" t="s">
        <v>1</v>
      </c>
      <c r="B62" s="3" t="s">
        <v>317</v>
      </c>
      <c r="C62" s="13" t="str">
        <f>CONCATENATE(Table1[[#This Row],[Base ]],"-",Table1[[#This Row],[Additive]])</f>
        <v>Oil-Yellow Tristeria</v>
      </c>
      <c r="D62" s="4">
        <v>2</v>
      </c>
      <c r="E62" s="4">
        <v>-5</v>
      </c>
      <c r="F62" s="4">
        <v>5</v>
      </c>
      <c r="G62" s="4">
        <v>0</v>
      </c>
      <c r="H62" s="4">
        <v>0</v>
      </c>
      <c r="I62" s="4">
        <v>0</v>
      </c>
      <c r="J62" s="4">
        <v>5</v>
      </c>
      <c r="K62" s="20">
        <v>270.24</v>
      </c>
      <c r="L62" s="20">
        <v>700.60000000000105</v>
      </c>
      <c r="M62" s="20">
        <v>583.65651445706499</v>
      </c>
      <c r="N62" s="20">
        <v>703.99369913652504</v>
      </c>
      <c r="O62" s="20">
        <v>313.43488754164696</v>
      </c>
      <c r="P62" s="20" t="b">
        <f>IF(ISERROR(VLOOKUP(Table1[[#This Row],[Base ]],Stock,1,FALSE)),FALSE,TRUE)</f>
        <v>0</v>
      </c>
      <c r="Q62" s="29" t="b">
        <f>IF(ISERROR(VLOOKUP(Table1[[#This Row],[Additive]],Stock,1,FALSE)),FALSE,TRUE)</f>
        <v>0</v>
      </c>
    </row>
    <row r="63" spans="1:17" ht="12.75">
      <c r="A63" s="3" t="s">
        <v>1</v>
      </c>
      <c r="B63" s="3" t="s">
        <v>187</v>
      </c>
      <c r="C63" s="13" t="str">
        <f>CONCATENATE(Table1[[#This Row],[Base ]],"-",Table1[[#This Row],[Additive]])</f>
        <v>Oil-Malt (Raw)</v>
      </c>
      <c r="D63" s="4">
        <v>2</v>
      </c>
      <c r="E63" s="4">
        <v>-1</v>
      </c>
      <c r="F63" s="4">
        <v>0</v>
      </c>
      <c r="G63" s="4">
        <v>0</v>
      </c>
      <c r="H63" s="4">
        <v>0</v>
      </c>
      <c r="I63" s="4">
        <v>0</v>
      </c>
      <c r="J63" s="4">
        <v>0</v>
      </c>
      <c r="K63" s="20">
        <v>270.24</v>
      </c>
      <c r="L63" s="20">
        <v>700.60000000000105</v>
      </c>
      <c r="M63" s="20">
        <v>362.96125188101001</v>
      </c>
      <c r="N63" s="20">
        <v>401.18730119745999</v>
      </c>
      <c r="O63" s="20">
        <v>313.44089515346093</v>
      </c>
      <c r="P63" s="20" t="b">
        <f>IF(ISERROR(VLOOKUP(Table1[[#This Row],[Base ]],Stock,1,FALSE)),FALSE,TRUE)</f>
        <v>0</v>
      </c>
      <c r="Q63" s="29" t="b">
        <f>IF(ISERROR(VLOOKUP(Table1[[#This Row],[Additive]],Stock,1,FALSE)),FALSE,TRUE)</f>
        <v>0</v>
      </c>
    </row>
    <row r="64" spans="1:17" ht="12.75">
      <c r="A64" s="4" t="s">
        <v>1</v>
      </c>
      <c r="B64" s="4" t="s">
        <v>6</v>
      </c>
      <c r="C64" s="35" t="str">
        <f>CONCATENATE(Table1[[#This Row],[Base ]],"-",Table1[[#This Row],[Additive]])</f>
        <v>Oil-Dates</v>
      </c>
      <c r="D64" s="4">
        <v>2</v>
      </c>
      <c r="E64" s="4">
        <v>-1</v>
      </c>
      <c r="F64" s="4">
        <v>0</v>
      </c>
      <c r="G64" s="4">
        <v>0</v>
      </c>
      <c r="H64" s="4">
        <v>1</v>
      </c>
      <c r="I64" s="4">
        <v>0</v>
      </c>
      <c r="J64" s="4">
        <v>0</v>
      </c>
      <c r="K64" s="20">
        <v>270.24</v>
      </c>
      <c r="L64" s="20">
        <v>700.60000000000105</v>
      </c>
      <c r="M64" s="20">
        <v>20.421790670080799</v>
      </c>
      <c r="N64" s="20">
        <v>288.42222201339399</v>
      </c>
      <c r="O64" s="20">
        <v>481.97474869414486</v>
      </c>
      <c r="P64" s="20" t="b">
        <f>IF(ISERROR(VLOOKUP(Table1[[#This Row],[Base ]],Stock,1,FALSE)),FALSE,TRUE)</f>
        <v>0</v>
      </c>
      <c r="Q64" s="29" t="b">
        <f>IF(ISERROR(VLOOKUP(Table1[[#This Row],[Additive]],Stock,1,FALSE)),FALSE,TRUE)</f>
        <v>0</v>
      </c>
    </row>
    <row r="65" spans="1:17" ht="12.75">
      <c r="A65" s="4" t="s">
        <v>1</v>
      </c>
      <c r="B65" s="4" t="s">
        <v>323</v>
      </c>
      <c r="C65" s="35" t="str">
        <f>CONCATENATE(Table1[[#This Row],[Base ]],"-",Table1[[#This Row],[Additive]])</f>
        <v>Oil-Mirabellis fern</v>
      </c>
      <c r="D65" s="4">
        <v>2</v>
      </c>
      <c r="E65" s="4">
        <v>-1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20">
        <v>270.24</v>
      </c>
      <c r="L65" s="20">
        <v>700.60000000000105</v>
      </c>
      <c r="M65" s="20">
        <v>165.91346751329701</v>
      </c>
      <c r="N65" s="20">
        <v>134.543740687705</v>
      </c>
      <c r="O65" s="20">
        <v>575.58988358668057</v>
      </c>
      <c r="P65" s="20" t="b">
        <f>IF(ISERROR(VLOOKUP(Table1[[#This Row],[Base ]],Stock,1,FALSE)),FALSE,TRUE)</f>
        <v>0</v>
      </c>
      <c r="Q65" s="29" t="b">
        <f>IF(ISERROR(VLOOKUP(Table1[[#This Row],[Additive]],Stock,1,FALSE)),FALSE,TRUE)</f>
        <v>0</v>
      </c>
    </row>
    <row r="66" spans="1:17" ht="12.75">
      <c r="A66" s="4" t="s">
        <v>1</v>
      </c>
      <c r="B66" s="4" t="s">
        <v>202</v>
      </c>
      <c r="C66" s="35" t="str">
        <f>CONCATENATE(Table1[[#This Row],[Base ]],"-",Table1[[#This Row],[Additive]])</f>
        <v>Oil-Camels Mane</v>
      </c>
      <c r="D66" s="4">
        <v>2</v>
      </c>
      <c r="E66" s="4">
        <v>-1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20">
        <v>270.24</v>
      </c>
      <c r="L66" s="20">
        <v>700.60000000000105</v>
      </c>
      <c r="M66" s="20">
        <v>742.81792370324297</v>
      </c>
      <c r="N66" s="20">
        <v>331.61326478673902</v>
      </c>
      <c r="O66" s="20">
        <v>599.56743134947726</v>
      </c>
      <c r="P66" s="20" t="b">
        <f>IF(ISERROR(VLOOKUP(Table1[[#This Row],[Base ]],Stock,1,FALSE)),FALSE,TRUE)</f>
        <v>0</v>
      </c>
      <c r="Q66" s="29" t="b">
        <f>IF(ISERROR(VLOOKUP(Table1[[#This Row],[Additive]],Stock,1,FALSE)),FALSE,TRUE)</f>
        <v>0</v>
      </c>
    </row>
    <row r="67" spans="1:17" ht="12.75">
      <c r="A67" s="3" t="s">
        <v>1</v>
      </c>
      <c r="B67" s="3" t="s">
        <v>89</v>
      </c>
      <c r="C67" s="13" t="str">
        <f>CONCATENATE(Table1[[#This Row],[Base ]],"-",Table1[[#This Row],[Additive]])</f>
        <v>Oil-Dameshood</v>
      </c>
      <c r="D67" s="4">
        <v>2</v>
      </c>
      <c r="E67" s="4">
        <v>-1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20">
        <v>270.24</v>
      </c>
      <c r="L67" s="20">
        <v>700.60000000000105</v>
      </c>
      <c r="M67" s="20">
        <v>-85.575762270003295</v>
      </c>
      <c r="N67" s="20">
        <v>718.71763005172102</v>
      </c>
      <c r="O67" s="20">
        <v>356.2767255918838</v>
      </c>
      <c r="P67" s="20" t="b">
        <f>IF(ISERROR(VLOOKUP(Table1[[#This Row],[Base ]],Stock,1,FALSE)),FALSE,TRUE)</f>
        <v>0</v>
      </c>
      <c r="Q67" s="29" t="b">
        <f>IF(ISERROR(VLOOKUP(Table1[[#This Row],[Additive]],Stock,1,FALSE)),FALSE,TRUE)</f>
        <v>1</v>
      </c>
    </row>
    <row r="68" spans="1:17" ht="12.75">
      <c r="A68" s="4" t="s">
        <v>1</v>
      </c>
      <c r="B68" s="4" t="s">
        <v>321</v>
      </c>
      <c r="C68" s="35" t="str">
        <f>CONCATENATE(Table1[[#This Row],[Base ]],"-",Table1[[#This Row],[Additive]])</f>
        <v>Oil-Dwarf Hogweed</v>
      </c>
      <c r="D68" s="4">
        <v>2</v>
      </c>
      <c r="E68" s="4">
        <v>-1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20">
        <v>270.24</v>
      </c>
      <c r="L68" s="20">
        <v>700.60000000000105</v>
      </c>
      <c r="M68" s="20">
        <v>670.11807590940396</v>
      </c>
      <c r="N68" s="20">
        <v>916.740706613817</v>
      </c>
      <c r="O68" s="20">
        <v>454.5539359069798</v>
      </c>
      <c r="P68" s="20" t="b">
        <f>IF(ISERROR(VLOOKUP(Table1[[#This Row],[Base ]],Stock,1,FALSE)),FALSE,TRUE)</f>
        <v>0</v>
      </c>
      <c r="Q68" s="29" t="b">
        <f>IF(ISERROR(VLOOKUP(Table1[[#This Row],[Additive]],Stock,1,FALSE)),FALSE,TRUE)</f>
        <v>1</v>
      </c>
    </row>
    <row r="69" spans="1:17" ht="12.75">
      <c r="A69" s="4" t="s">
        <v>1</v>
      </c>
      <c r="B69" s="4" t="s">
        <v>221</v>
      </c>
      <c r="C69" s="35" t="str">
        <f>CONCATENATE(Table1[[#This Row],[Base ]],"-",Table1[[#This Row],[Additive]])</f>
        <v>Oil-Common Rosemary</v>
      </c>
      <c r="D69" s="4">
        <v>2</v>
      </c>
      <c r="E69" s="4">
        <v>-1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20">
        <v>270.24</v>
      </c>
      <c r="L69" s="20">
        <v>700.60000000000105</v>
      </c>
      <c r="M69" s="20">
        <v>-132.01288005274299</v>
      </c>
      <c r="N69" s="20">
        <v>968.662836171452</v>
      </c>
      <c r="O69" s="20">
        <v>483.38914307937097</v>
      </c>
      <c r="P69" s="20" t="b">
        <f>IF(ISERROR(VLOOKUP(Table1[[#This Row],[Base ]],Stock,1,FALSE)),FALSE,TRUE)</f>
        <v>0</v>
      </c>
      <c r="Q69" s="29" t="b">
        <f>IF(ISERROR(VLOOKUP(Table1[[#This Row],[Additive]],Stock,1,FALSE)),FALSE,TRUE)</f>
        <v>1</v>
      </c>
    </row>
    <row r="70" spans="1:17" ht="12.75">
      <c r="A70" s="3" t="s">
        <v>1</v>
      </c>
      <c r="B70" s="3" t="s">
        <v>60</v>
      </c>
      <c r="C70" s="13" t="str">
        <f>CONCATENATE(Table1[[#This Row],[Base ]],"-",Table1[[#This Row],[Additive]])</f>
        <v>Oil-Ashoka</v>
      </c>
      <c r="D70" s="4">
        <v>2</v>
      </c>
      <c r="E70" s="4">
        <v>-1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20">
        <v>270.24</v>
      </c>
      <c r="L70" s="20">
        <v>700.60000000000105</v>
      </c>
      <c r="M70" s="20">
        <v>738.76654765872502</v>
      </c>
      <c r="N70" s="20">
        <v>392.36854669695498</v>
      </c>
      <c r="O70" s="20">
        <v>560.82417446674981</v>
      </c>
      <c r="P70" s="20" t="b">
        <f>IF(ISERROR(VLOOKUP(Table1[[#This Row],[Base ]],Stock,1,FALSE)),FALSE,TRUE)</f>
        <v>0</v>
      </c>
      <c r="Q70" s="29" t="b">
        <f>IF(ISERROR(VLOOKUP(Table1[[#This Row],[Additive]],Stock,1,FALSE)),FALSE,TRUE)</f>
        <v>1</v>
      </c>
    </row>
    <row r="71" spans="1:17" ht="12.75">
      <c r="A71" s="4" t="s">
        <v>1</v>
      </c>
      <c r="B71" s="4" t="s">
        <v>210</v>
      </c>
      <c r="C71" s="35" t="str">
        <f>CONCATENATE(Table1[[#This Row],[Base ]],"-",Table1[[#This Row],[Additive]])</f>
        <v>Oil-Verdant Squill</v>
      </c>
      <c r="D71" s="4">
        <v>2</v>
      </c>
      <c r="E71" s="4">
        <v>-1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20">
        <v>270.24</v>
      </c>
      <c r="L71" s="20">
        <v>700.60000000000105</v>
      </c>
      <c r="M71" s="20">
        <v>710.40077383844005</v>
      </c>
      <c r="N71" s="20">
        <v>296.60190791001003</v>
      </c>
      <c r="O71" s="20">
        <v>597.45791921976172</v>
      </c>
      <c r="P71" s="20" t="b">
        <f>IF(ISERROR(VLOOKUP(Table1[[#This Row],[Base ]],Stock,1,FALSE)),FALSE,TRUE)</f>
        <v>0</v>
      </c>
      <c r="Q71" s="29" t="b">
        <f>IF(ISERROR(VLOOKUP(Table1[[#This Row],[Additive]],Stock,1,FALSE)),FALSE,TRUE)</f>
        <v>1</v>
      </c>
    </row>
    <row r="72" spans="1:17" ht="12.75">
      <c r="A72" s="14" t="s">
        <v>1</v>
      </c>
      <c r="B72" s="14" t="s">
        <v>38</v>
      </c>
      <c r="C72" s="34" t="str">
        <f>CONCATENATE(Table1[[#This Row],[Base ]],"-",Table1[[#This Row],[Additive]])</f>
        <v>Oil-Gynura</v>
      </c>
      <c r="D72" s="15">
        <v>2</v>
      </c>
      <c r="E72" s="15">
        <v>-2</v>
      </c>
      <c r="F72" s="15">
        <v>0</v>
      </c>
      <c r="G72" s="15">
        <v>0</v>
      </c>
      <c r="H72" s="15">
        <v>0</v>
      </c>
      <c r="I72" s="15">
        <v>0</v>
      </c>
      <c r="J72" s="15">
        <v>0</v>
      </c>
      <c r="K72" s="16">
        <v>270.24</v>
      </c>
      <c r="L72" s="16">
        <v>700.60000000000105</v>
      </c>
      <c r="M72" s="16">
        <v>175.18027348906799</v>
      </c>
      <c r="N72" s="16">
        <v>723.91428516224698</v>
      </c>
      <c r="O72" s="16">
        <v>97.877001879704679</v>
      </c>
      <c r="P72" s="16" t="b">
        <f>IF(ISERROR(VLOOKUP(Table1[[#This Row],[Base ]],Stock,1,FALSE)),FALSE,TRUE)</f>
        <v>0</v>
      </c>
      <c r="Q72" s="29" t="b">
        <f>IF(ISERROR(VLOOKUP(Table1[[#This Row],[Additive]],Stock,1,FALSE)),FALSE,TRUE)</f>
        <v>0</v>
      </c>
    </row>
    <row r="73" spans="1:17" ht="12.75">
      <c r="A73" s="3" t="s">
        <v>2</v>
      </c>
      <c r="B73" s="3" t="s">
        <v>282</v>
      </c>
      <c r="C73" s="13" t="str">
        <f>CONCATENATE(Table1[[#This Row],[Base ]],"-",Table1[[#This Row],[Additive]])</f>
        <v>Onions-Thunder Plant</v>
      </c>
      <c r="D73" s="4">
        <v>2</v>
      </c>
      <c r="E73" s="4">
        <v>-3</v>
      </c>
      <c r="F73" s="4">
        <v>0</v>
      </c>
      <c r="G73" s="4">
        <v>0</v>
      </c>
      <c r="H73" s="4">
        <v>-3</v>
      </c>
      <c r="I73" s="4">
        <v>2</v>
      </c>
      <c r="J73" s="4">
        <v>-1</v>
      </c>
      <c r="K73" s="20">
        <v>477.780000000016</v>
      </c>
      <c r="L73" s="20">
        <v>502.280000000001</v>
      </c>
      <c r="M73" s="20">
        <v>-118.494993708233</v>
      </c>
      <c r="N73" s="20">
        <v>234.657036382482</v>
      </c>
      <c r="O73" s="20">
        <v>653.57931330267502</v>
      </c>
      <c r="P73" s="20" t="b">
        <f>IF(ISERROR(VLOOKUP(Table1[[#This Row],[Base ]],Stock,1,FALSE)),FALSE,TRUE)</f>
        <v>0</v>
      </c>
      <c r="Q73" s="29" t="b">
        <f>IF(ISERROR(VLOOKUP(Table1[[#This Row],[Additive]],Stock,1,FALSE)),FALSE,TRUE)</f>
        <v>0</v>
      </c>
    </row>
    <row r="74" spans="1:17" ht="12.75">
      <c r="A74" s="4" t="s">
        <v>200</v>
      </c>
      <c r="B74" s="4" t="s">
        <v>225</v>
      </c>
      <c r="C74" s="35" t="str">
        <f>CONCATENATE(Table1[[#This Row],[Base ]],"-",Table1[[#This Row],[Additive]])</f>
        <v>Oyster Meat-Cabbage Juice</v>
      </c>
      <c r="D74" s="4">
        <v>2</v>
      </c>
      <c r="E74" s="4">
        <v>2</v>
      </c>
      <c r="F74" s="4">
        <v>4</v>
      </c>
      <c r="G74" s="4">
        <v>0</v>
      </c>
      <c r="H74" s="4">
        <v>0</v>
      </c>
      <c r="I74" s="4">
        <v>0</v>
      </c>
      <c r="J74" s="4">
        <v>0</v>
      </c>
      <c r="K74" s="20">
        <v>856.03599488714303</v>
      </c>
      <c r="L74" s="20">
        <v>-722.59129465318995</v>
      </c>
      <c r="M74" s="20">
        <v>811.26227935889403</v>
      </c>
      <c r="N74" s="20">
        <v>-774.45882730428104</v>
      </c>
      <c r="O74" s="20">
        <v>68.519534043341011</v>
      </c>
      <c r="P74" s="20" t="b">
        <f>IF(ISERROR(VLOOKUP(Table1[[#This Row],[Base ]],Stock,1,FALSE)),FALSE,TRUE)</f>
        <v>0</v>
      </c>
      <c r="Q74" s="29" t="b">
        <f>IF(ISERROR(VLOOKUP(Table1[[#This Row],[Additive]],Stock,1,FALSE)),FALSE,TRUE)</f>
        <v>0</v>
      </c>
    </row>
    <row r="75" spans="1:17" ht="12.75">
      <c r="A75" s="4" t="s">
        <v>339</v>
      </c>
      <c r="B75" s="4" t="s">
        <v>10</v>
      </c>
      <c r="C75" s="35" t="str">
        <f>CONCATENATE(Table1[[#This Row],[Base ]],"-",Table1[[#This Row],[Additive]])</f>
        <v>Oyster meat-Covage</v>
      </c>
      <c r="D75" s="4">
        <v>2</v>
      </c>
      <c r="E75" s="4">
        <v>2</v>
      </c>
      <c r="F75" s="4">
        <v>4</v>
      </c>
      <c r="G75" s="4">
        <v>0</v>
      </c>
      <c r="H75" s="4">
        <v>0</v>
      </c>
      <c r="I75" s="4">
        <v>0</v>
      </c>
      <c r="J75" s="4">
        <v>0</v>
      </c>
      <c r="K75" s="20">
        <v>856.03599488714303</v>
      </c>
      <c r="L75" s="20">
        <v>-722.59129465318995</v>
      </c>
      <c r="M75" s="20">
        <v>877.900000000001</v>
      </c>
      <c r="N75" s="20">
        <v>-799.70000000000095</v>
      </c>
      <c r="O75" s="20">
        <v>80.148531863262477</v>
      </c>
      <c r="P75" s="20" t="b">
        <f>IF(ISERROR(VLOOKUP(Table1[[#This Row],[Base ]],Stock,1,FALSE)),FALSE,TRUE)</f>
        <v>0</v>
      </c>
      <c r="Q75" s="29" t="b">
        <f>IF(ISERROR(VLOOKUP(Table1[[#This Row],[Additive]],Stock,1,FALSE)),FALSE,TRUE)</f>
        <v>0</v>
      </c>
    </row>
    <row r="76" spans="1:17" ht="12.75">
      <c r="A76" s="3" t="s">
        <v>200</v>
      </c>
      <c r="B76" s="3" t="s">
        <v>59</v>
      </c>
      <c r="C76" s="13" t="str">
        <f>CONCATENATE(Table1[[#This Row],[Base ]],"-",Table1[[#This Row],[Additive]])</f>
        <v>Oyster Meat-Aloe</v>
      </c>
      <c r="D76" s="4">
        <v>2</v>
      </c>
      <c r="E76" s="4">
        <v>2</v>
      </c>
      <c r="F76" s="4">
        <v>4</v>
      </c>
      <c r="G76" s="4">
        <v>0</v>
      </c>
      <c r="H76" s="4">
        <v>0</v>
      </c>
      <c r="I76" s="4">
        <v>0</v>
      </c>
      <c r="J76" s="4">
        <v>0</v>
      </c>
      <c r="K76" s="20">
        <v>856.03599488714303</v>
      </c>
      <c r="L76" s="20">
        <v>-722.59129465318995</v>
      </c>
      <c r="M76" s="20">
        <v>998.65866447417795</v>
      </c>
      <c r="N76" s="20">
        <v>-513.41253325295395</v>
      </c>
      <c r="O76" s="20">
        <v>253.17381401138113</v>
      </c>
      <c r="P76" s="20" t="b">
        <f>IF(ISERROR(VLOOKUP(Table1[[#This Row],[Base ]],Stock,1,FALSE)),FALSE,TRUE)</f>
        <v>0</v>
      </c>
      <c r="Q76" s="29" t="b">
        <f>IF(ISERROR(VLOOKUP(Table1[[#This Row],[Additive]],Stock,1,FALSE)),FALSE,TRUE)</f>
        <v>0</v>
      </c>
    </row>
    <row r="77" spans="1:17" ht="12.75">
      <c r="A77" s="4" t="s">
        <v>200</v>
      </c>
      <c r="B77" s="4" t="s">
        <v>308</v>
      </c>
      <c r="C77" s="35" t="str">
        <f>CONCATENATE(Table1[[#This Row],[Base ]],"-",Table1[[#This Row],[Additive]])</f>
        <v>Oyster Meat-Cicada Bean</v>
      </c>
      <c r="D77" s="4">
        <v>2</v>
      </c>
      <c r="E77" s="4">
        <v>2</v>
      </c>
      <c r="F77" s="4">
        <v>4</v>
      </c>
      <c r="G77" s="4">
        <v>0</v>
      </c>
      <c r="H77" s="4">
        <v>0</v>
      </c>
      <c r="I77" s="4">
        <v>0</v>
      </c>
      <c r="J77" s="4">
        <v>0</v>
      </c>
      <c r="K77" s="20">
        <v>856.03599488714303</v>
      </c>
      <c r="L77" s="20">
        <v>-722.59129465318995</v>
      </c>
      <c r="M77" s="20">
        <v>949.14705911505496</v>
      </c>
      <c r="N77" s="20">
        <v>-984.26107189337995</v>
      </c>
      <c r="O77" s="20">
        <v>277.74222329812403</v>
      </c>
      <c r="P77" s="20" t="b">
        <f>IF(ISERROR(VLOOKUP(Table1[[#This Row],[Base ]],Stock,1,FALSE)),FALSE,TRUE)</f>
        <v>0</v>
      </c>
      <c r="Q77" s="29" t="b">
        <f>IF(ISERROR(VLOOKUP(Table1[[#This Row],[Additive]],Stock,1,FALSE)),FALSE,TRUE)</f>
        <v>0</v>
      </c>
    </row>
    <row r="78" spans="1:17" ht="12.75">
      <c r="A78" s="4" t="s">
        <v>200</v>
      </c>
      <c r="B78" s="4" t="s">
        <v>15</v>
      </c>
      <c r="C78" s="35" t="str">
        <f>CONCATENATE(Table1[[#This Row],[Base ]],"-",Table1[[#This Row],[Additive]])</f>
        <v>Oyster Meat-Yigory</v>
      </c>
      <c r="D78" s="4">
        <v>2</v>
      </c>
      <c r="E78" s="4">
        <v>2</v>
      </c>
      <c r="F78" s="4">
        <v>4</v>
      </c>
      <c r="G78" s="4">
        <v>0</v>
      </c>
      <c r="H78" s="4">
        <v>0</v>
      </c>
      <c r="I78" s="4">
        <v>0</v>
      </c>
      <c r="J78" s="4">
        <v>0</v>
      </c>
      <c r="K78" s="20">
        <v>856.03599488714303</v>
      </c>
      <c r="L78" s="20">
        <v>-722.59129465318995</v>
      </c>
      <c r="M78" s="20">
        <v>606.98328023785098</v>
      </c>
      <c r="N78" s="20">
        <v>-990.05949639346397</v>
      </c>
      <c r="O78" s="20">
        <v>365.46750008223387</v>
      </c>
      <c r="P78" s="20" t="b">
        <f>IF(ISERROR(VLOOKUP(Table1[[#This Row],[Base ]],Stock,1,FALSE)),FALSE,TRUE)</f>
        <v>0</v>
      </c>
      <c r="Q78" s="29" t="b">
        <f>IF(ISERROR(VLOOKUP(Table1[[#This Row],[Additive]],Stock,1,FALSE)),FALSE,TRUE)</f>
        <v>0</v>
      </c>
    </row>
    <row r="79" spans="1:17" ht="12.75">
      <c r="A79" s="3" t="s">
        <v>200</v>
      </c>
      <c r="B79" s="3" t="s">
        <v>63</v>
      </c>
      <c r="C79" s="13" t="str">
        <f>CONCATENATE(Table1[[#This Row],[Base ]],"-",Table1[[#This Row],[Additive]])</f>
        <v>Oyster Meat-Garcinia</v>
      </c>
      <c r="D79" s="4">
        <v>2</v>
      </c>
      <c r="E79" s="4">
        <v>2</v>
      </c>
      <c r="F79" s="4">
        <v>3</v>
      </c>
      <c r="G79" s="4">
        <v>0</v>
      </c>
      <c r="H79" s="4">
        <v>-1</v>
      </c>
      <c r="I79" s="4">
        <v>1</v>
      </c>
      <c r="J79" s="4">
        <v>-1</v>
      </c>
      <c r="K79" s="20">
        <v>856.03599488714303</v>
      </c>
      <c r="L79" s="20">
        <v>-722.59129465318995</v>
      </c>
      <c r="M79" s="20">
        <v>694.49109081588995</v>
      </c>
      <c r="N79" s="20">
        <v>-373.84391880256999</v>
      </c>
      <c r="O79" s="20">
        <v>384.3455322936432</v>
      </c>
      <c r="P79" s="20" t="b">
        <f>IF(ISERROR(VLOOKUP(Table1[[#This Row],[Base ]],Stock,1,FALSE)),FALSE,TRUE)</f>
        <v>0</v>
      </c>
      <c r="Q79" s="29" t="b">
        <f>IF(ISERROR(VLOOKUP(Table1[[#This Row],[Additive]],Stock,1,FALSE)),FALSE,TRUE)</f>
        <v>0</v>
      </c>
    </row>
    <row r="80" spans="1:17" ht="12.75">
      <c r="A80" s="4" t="s">
        <v>200</v>
      </c>
      <c r="B80" s="4" t="s">
        <v>26</v>
      </c>
      <c r="C80" s="35" t="str">
        <f>CONCATENATE(Table1[[#This Row],[Base ]],"-",Table1[[#This Row],[Additive]])</f>
        <v>Oyster Meat-Garlic</v>
      </c>
      <c r="D80" s="4">
        <v>2</v>
      </c>
      <c r="E80" s="4">
        <v>3</v>
      </c>
      <c r="F80" s="4">
        <v>4</v>
      </c>
      <c r="G80" s="4">
        <v>0</v>
      </c>
      <c r="H80" s="4">
        <v>0</v>
      </c>
      <c r="I80" s="4">
        <v>-1</v>
      </c>
      <c r="J80" s="4">
        <v>-1</v>
      </c>
      <c r="K80" s="20">
        <v>856.03599488714303</v>
      </c>
      <c r="L80" s="20">
        <v>-722.59129465318995</v>
      </c>
      <c r="M80" s="20">
        <v>508.88808680834399</v>
      </c>
      <c r="N80" s="20">
        <v>-963.00926121689201</v>
      </c>
      <c r="O80" s="20">
        <v>422.27061078189143</v>
      </c>
      <c r="P80" s="20" t="b">
        <f>IF(ISERROR(VLOOKUP(Table1[[#This Row],[Base ]],Stock,1,FALSE)),FALSE,TRUE)</f>
        <v>0</v>
      </c>
      <c r="Q80" s="29" t="b">
        <f>IF(ISERROR(VLOOKUP(Table1[[#This Row],[Additive]],Stock,1,FALSE)),FALSE,TRUE)</f>
        <v>0</v>
      </c>
    </row>
    <row r="81" spans="1:17" ht="12.75">
      <c r="A81" s="4" t="s">
        <v>200</v>
      </c>
      <c r="B81" s="4" t="s">
        <v>253</v>
      </c>
      <c r="C81" s="35" t="str">
        <f>CONCATENATE(Table1[[#This Row],[Base ]],"-",Table1[[#This Row],[Additive]])</f>
        <v>Oyster Meat-Orange Niali</v>
      </c>
      <c r="D81" s="4">
        <v>2</v>
      </c>
      <c r="E81" s="4">
        <v>2</v>
      </c>
      <c r="F81" s="4">
        <v>3</v>
      </c>
      <c r="G81" s="4">
        <v>-1</v>
      </c>
      <c r="H81" s="4">
        <v>0</v>
      </c>
      <c r="I81" s="4">
        <v>0</v>
      </c>
      <c r="J81" s="4">
        <v>2</v>
      </c>
      <c r="K81" s="20">
        <v>856.03599488714303</v>
      </c>
      <c r="L81" s="20">
        <v>-722.59129465318995</v>
      </c>
      <c r="M81" s="20">
        <v>749.36978819549097</v>
      </c>
      <c r="N81" s="20">
        <v>-271.28886209321598</v>
      </c>
      <c r="O81" s="20">
        <v>463.73652571749841</v>
      </c>
      <c r="P81" s="20" t="b">
        <f>IF(ISERROR(VLOOKUP(Table1[[#This Row],[Base ]],Stock,1,FALSE)),FALSE,TRUE)</f>
        <v>0</v>
      </c>
      <c r="Q81" s="29" t="b">
        <f>IF(ISERROR(VLOOKUP(Table1[[#This Row],[Additive]],Stock,1,FALSE)),FALSE,TRUE)</f>
        <v>0</v>
      </c>
    </row>
    <row r="82" spans="1:17" ht="12.75">
      <c r="A82" s="4" t="s">
        <v>200</v>
      </c>
      <c r="B82" s="4" t="s">
        <v>233</v>
      </c>
      <c r="C82" s="35" t="str">
        <f>CONCATENATE(Table1[[#This Row],[Base ]],"-",Table1[[#This Row],[Additive]])</f>
        <v>Oyster Meat-Sandy Dustweed</v>
      </c>
      <c r="D82" s="4">
        <v>2</v>
      </c>
      <c r="E82" s="4">
        <v>2</v>
      </c>
      <c r="F82" s="4">
        <v>3</v>
      </c>
      <c r="G82" s="4">
        <v>0</v>
      </c>
      <c r="H82" s="4">
        <v>0</v>
      </c>
      <c r="I82" s="4">
        <v>0</v>
      </c>
      <c r="J82" s="4">
        <v>0</v>
      </c>
      <c r="K82" s="20">
        <v>856.03599488714303</v>
      </c>
      <c r="L82" s="20">
        <v>-722.59129465318995</v>
      </c>
      <c r="M82" s="20">
        <v>885.84004253077705</v>
      </c>
      <c r="N82" s="20">
        <v>-256.67170354740699</v>
      </c>
      <c r="O82" s="20">
        <v>466.8718738927459</v>
      </c>
      <c r="P82" s="20" t="b">
        <f>IF(ISERROR(VLOOKUP(Table1[[#This Row],[Base ]],Stock,1,FALSE)),FALSE,TRUE)</f>
        <v>0</v>
      </c>
      <c r="Q82" s="29" t="b">
        <f>IF(ISERROR(VLOOKUP(Table1[[#This Row],[Additive]],Stock,1,FALSE)),FALSE,TRUE)</f>
        <v>0</v>
      </c>
    </row>
    <row r="83" spans="1:17" ht="12.75">
      <c r="A83" s="4" t="s">
        <v>339</v>
      </c>
      <c r="B83" s="4" t="s">
        <v>54</v>
      </c>
      <c r="C83" s="35" t="str">
        <f>CONCATENATE(Table1[[#This Row],[Base ]],"-",Table1[[#This Row],[Additive]])</f>
        <v>Oyster meat-Digweed</v>
      </c>
      <c r="D83" s="4">
        <v>2</v>
      </c>
      <c r="E83" s="4">
        <v>2</v>
      </c>
      <c r="F83" s="4">
        <v>3</v>
      </c>
      <c r="G83" s="4">
        <v>0</v>
      </c>
      <c r="H83" s="4">
        <v>0</v>
      </c>
      <c r="I83" s="4">
        <v>0</v>
      </c>
      <c r="J83" s="4">
        <v>0</v>
      </c>
      <c r="K83" s="20">
        <v>856.03599488714303</v>
      </c>
      <c r="L83" s="20">
        <v>-722.59129465318995</v>
      </c>
      <c r="M83" s="20">
        <v>386.49904166753998</v>
      </c>
      <c r="N83" s="20">
        <v>-817.98419514298598</v>
      </c>
      <c r="O83" s="20">
        <v>479.12916411193737</v>
      </c>
      <c r="P83" s="20" t="b">
        <f>IF(ISERROR(VLOOKUP(Table1[[#This Row],[Base ]],Stock,1,FALSE)),FALSE,TRUE)</f>
        <v>0</v>
      </c>
      <c r="Q83" s="29" t="b">
        <f>IF(ISERROR(VLOOKUP(Table1[[#This Row],[Additive]],Stock,1,FALSE)),FALSE,TRUE)</f>
        <v>0</v>
      </c>
    </row>
    <row r="84" spans="1:17" ht="12.75">
      <c r="A84" s="3" t="s">
        <v>200</v>
      </c>
      <c r="B84" s="3" t="s">
        <v>173</v>
      </c>
      <c r="C84" s="13" t="str">
        <f>CONCATENATE(Table1[[#This Row],[Base ]],"-",Table1[[#This Row],[Additive]])</f>
        <v>Oyster Meat-Razor's Edge</v>
      </c>
      <c r="D84" s="4">
        <v>2</v>
      </c>
      <c r="E84" s="4">
        <v>2</v>
      </c>
      <c r="F84" s="4">
        <v>3</v>
      </c>
      <c r="G84" s="4">
        <v>0</v>
      </c>
      <c r="H84" s="4">
        <v>0</v>
      </c>
      <c r="I84" s="4">
        <v>0</v>
      </c>
      <c r="J84" s="4">
        <v>0</v>
      </c>
      <c r="K84" s="20">
        <v>856.03599488714303</v>
      </c>
      <c r="L84" s="20">
        <v>-722.59129465318995</v>
      </c>
      <c r="M84" s="20">
        <v>762.99364909825499</v>
      </c>
      <c r="N84" s="20">
        <v>-252.369256635883</v>
      </c>
      <c r="O84" s="20">
        <v>479.33875614960311</v>
      </c>
      <c r="P84" s="20" t="b">
        <f>IF(ISERROR(VLOOKUP(Table1[[#This Row],[Base ]],Stock,1,FALSE)),FALSE,TRUE)</f>
        <v>0</v>
      </c>
      <c r="Q84" s="29" t="b">
        <f>IF(ISERROR(VLOOKUP(Table1[[#This Row],[Additive]],Stock,1,FALSE)),FALSE,TRUE)</f>
        <v>0</v>
      </c>
    </row>
    <row r="85" spans="1:17" ht="12.75">
      <c r="A85" s="4" t="s">
        <v>200</v>
      </c>
      <c r="B85" s="4" t="s">
        <v>82</v>
      </c>
      <c r="C85" s="35" t="str">
        <f>CONCATENATE(Table1[[#This Row],[Base ]],"-",Table1[[#This Row],[Additive]])</f>
        <v>Oyster Meat-Soapwort</v>
      </c>
      <c r="D85" s="4">
        <v>2</v>
      </c>
      <c r="E85" s="4">
        <v>2</v>
      </c>
      <c r="F85" s="4">
        <v>4</v>
      </c>
      <c r="G85" s="4">
        <v>0</v>
      </c>
      <c r="H85" s="4">
        <v>0</v>
      </c>
      <c r="I85" s="4">
        <v>0</v>
      </c>
      <c r="J85" s="4">
        <v>0</v>
      </c>
      <c r="K85" s="20">
        <v>856.03599488714303</v>
      </c>
      <c r="L85" s="20">
        <v>-722.59129465318995</v>
      </c>
      <c r="M85" s="20">
        <v>938.30796393054504</v>
      </c>
      <c r="N85" s="20">
        <v>-682.838665698868</v>
      </c>
      <c r="O85" s="20">
        <v>91.372580126964209</v>
      </c>
      <c r="P85" s="20" t="b">
        <f>IF(ISERROR(VLOOKUP(Table1[[#This Row],[Base ]],Stock,1,FALSE)),FALSE,TRUE)</f>
        <v>0</v>
      </c>
      <c r="Q85" s="29" t="b">
        <f>IF(ISERROR(VLOOKUP(Table1[[#This Row],[Additive]],Stock,1,FALSE)),FALSE,TRUE)</f>
        <v>1</v>
      </c>
    </row>
    <row r="86" spans="1:17" ht="12.75">
      <c r="A86" s="4" t="s">
        <v>339</v>
      </c>
      <c r="B86" s="6" t="s">
        <v>34</v>
      </c>
      <c r="C86" s="36" t="str">
        <f>CONCATENATE(Table1[[#This Row],[Base ]],"-",Table1[[#This Row],[Additive]])</f>
        <v>Oyster meat-Panoe</v>
      </c>
      <c r="D86" s="4">
        <v>2</v>
      </c>
      <c r="E86" s="4">
        <v>2</v>
      </c>
      <c r="F86" s="4">
        <v>3</v>
      </c>
      <c r="G86" s="4">
        <v>0</v>
      </c>
      <c r="H86" s="4">
        <v>-2</v>
      </c>
      <c r="I86" s="4">
        <v>2</v>
      </c>
      <c r="J86" s="4">
        <v>0</v>
      </c>
      <c r="K86" s="20">
        <v>856.03599488714303</v>
      </c>
      <c r="L86" s="20">
        <v>-722.59129465318995</v>
      </c>
      <c r="M86" s="20">
        <v>439.27045090352198</v>
      </c>
      <c r="N86" s="20">
        <v>-742.86822703616895</v>
      </c>
      <c r="O86" s="20">
        <v>417.25852015126964</v>
      </c>
      <c r="P86" s="20" t="b">
        <f>IF(ISERROR(VLOOKUP(Table1[[#This Row],[Base ]],Stock,1,FALSE)),FALSE,TRUE)</f>
        <v>0</v>
      </c>
      <c r="Q86" s="29" t="b">
        <f>IF(ISERROR(VLOOKUP(Table1[[#This Row],[Additive]],Stock,1,FALSE)),FALSE,TRUE)</f>
        <v>1</v>
      </c>
    </row>
    <row r="87" spans="1:17" ht="12.75">
      <c r="A87" s="3" t="s">
        <v>339</v>
      </c>
      <c r="B87" s="3" t="s">
        <v>34</v>
      </c>
      <c r="C87" s="13" t="str">
        <f>CONCATENATE(Table1[[#This Row],[Base ]],"-",Table1[[#This Row],[Additive]])</f>
        <v>Oyster meat-Panoe</v>
      </c>
      <c r="D87" s="4">
        <v>2</v>
      </c>
      <c r="E87" s="4">
        <v>2</v>
      </c>
      <c r="F87" s="4">
        <v>3</v>
      </c>
      <c r="G87" s="4">
        <v>0</v>
      </c>
      <c r="H87" s="4">
        <v>-2</v>
      </c>
      <c r="I87" s="4">
        <v>2</v>
      </c>
      <c r="J87" s="4">
        <v>0</v>
      </c>
      <c r="K87" s="20">
        <v>856.03599488714303</v>
      </c>
      <c r="L87" s="20">
        <v>-722.59129465318995</v>
      </c>
      <c r="M87" s="20">
        <v>439.27045090352198</v>
      </c>
      <c r="N87" s="20">
        <v>-742.86822703616895</v>
      </c>
      <c r="O87" s="20">
        <v>417.25852015126964</v>
      </c>
      <c r="P87" s="20" t="b">
        <f>IF(ISERROR(VLOOKUP(Table1[[#This Row],[Base ]],Stock,1,FALSE)),FALSE,TRUE)</f>
        <v>0</v>
      </c>
      <c r="Q87" s="29" t="b">
        <f>IF(ISERROR(VLOOKUP(Table1[[#This Row],[Additive]],Stock,1,FALSE)),FALSE,TRUE)</f>
        <v>1</v>
      </c>
    </row>
    <row r="88" spans="1:17" ht="12.75">
      <c r="A88" s="3" t="s">
        <v>200</v>
      </c>
      <c r="B88" s="3" t="s">
        <v>262</v>
      </c>
      <c r="C88" s="13" t="str">
        <f>CONCATENATE(Table1[[#This Row],[Base ]],"-",Table1[[#This Row],[Additive]])</f>
        <v>Oyster Meat-Garlic Chives</v>
      </c>
      <c r="D88" s="4">
        <v>2</v>
      </c>
      <c r="E88" s="4">
        <v>2</v>
      </c>
      <c r="F88" s="4">
        <v>1</v>
      </c>
      <c r="G88" s="4">
        <v>-2</v>
      </c>
      <c r="H88" s="4">
        <v>3</v>
      </c>
      <c r="I88" s="4">
        <v>3</v>
      </c>
      <c r="J88" s="4">
        <v>0</v>
      </c>
      <c r="K88" s="20">
        <v>856.03599488714303</v>
      </c>
      <c r="L88" s="20">
        <v>-722.59129465318995</v>
      </c>
      <c r="M88" s="20">
        <v>464.63300561340299</v>
      </c>
      <c r="N88" s="20">
        <v>-381.95388105805199</v>
      </c>
      <c r="O88" s="20">
        <v>518.87392259893397</v>
      </c>
      <c r="P88" s="20" t="b">
        <f>IF(ISERROR(VLOOKUP(Table1[[#This Row],[Base ]],Stock,1,FALSE)),FALSE,TRUE)</f>
        <v>0</v>
      </c>
      <c r="Q88" s="29" t="b">
        <f>IF(ISERROR(VLOOKUP(Table1[[#This Row],[Additive]],Stock,1,FALSE)),FALSE,TRUE)</f>
        <v>1</v>
      </c>
    </row>
    <row r="89" spans="1:17" ht="12.75">
      <c r="A89" s="4" t="s">
        <v>200</v>
      </c>
      <c r="B89" s="4" t="s">
        <v>23</v>
      </c>
      <c r="C89" s="35" t="str">
        <f>CONCATENATE(Table1[[#This Row],[Base ]],"-",Table1[[#This Row],[Additive]])</f>
        <v>Oyster Meat-Chives</v>
      </c>
      <c r="D89" s="4">
        <v>2</v>
      </c>
      <c r="E89" s="4">
        <v>1</v>
      </c>
      <c r="F89" s="4">
        <v>3</v>
      </c>
      <c r="G89" s="4">
        <v>0</v>
      </c>
      <c r="H89" s="4">
        <v>0</v>
      </c>
      <c r="I89" s="4">
        <v>0</v>
      </c>
      <c r="J89" s="4">
        <v>1</v>
      </c>
      <c r="K89" s="20">
        <v>856.03599488714303</v>
      </c>
      <c r="L89" s="20">
        <v>-722.59129465318995</v>
      </c>
      <c r="M89" s="20">
        <v>355.06237164220499</v>
      </c>
      <c r="N89" s="20">
        <v>-450.60929230803498</v>
      </c>
      <c r="O89" s="20">
        <v>570.04278855787743</v>
      </c>
      <c r="P89" s="20" t="b">
        <f>IF(ISERROR(VLOOKUP(Table1[[#This Row],[Base ]],Stock,1,FALSE)),FALSE,TRUE)</f>
        <v>0</v>
      </c>
      <c r="Q89" s="29" t="b">
        <f>IF(ISERROR(VLOOKUP(Table1[[#This Row],[Additive]],Stock,1,FALSE)),FALSE,TRUE)</f>
        <v>1</v>
      </c>
    </row>
    <row r="90" spans="1:17" ht="12.75">
      <c r="A90" s="3" t="s">
        <v>200</v>
      </c>
      <c r="B90" s="3" t="s">
        <v>97</v>
      </c>
      <c r="C90" s="13" t="str">
        <f>CONCATENATE(Table1[[#This Row],[Base ]],"-",Table1[[#This Row],[Additive]])</f>
        <v>Oyster Meat-Tamarask</v>
      </c>
      <c r="D90" s="4">
        <v>2</v>
      </c>
      <c r="E90" s="4">
        <v>-1</v>
      </c>
      <c r="F90" s="4">
        <v>1</v>
      </c>
      <c r="G90" s="4">
        <v>-1</v>
      </c>
      <c r="H90" s="4">
        <v>0</v>
      </c>
      <c r="I90" s="4">
        <v>0</v>
      </c>
      <c r="J90" s="4">
        <v>0</v>
      </c>
      <c r="K90" s="20">
        <v>856.03599488714303</v>
      </c>
      <c r="L90" s="20">
        <v>-722.59129465318995</v>
      </c>
      <c r="M90" s="20">
        <v>180.47264423444599</v>
      </c>
      <c r="N90" s="20">
        <v>-218.84912618710899</v>
      </c>
      <c r="O90" s="20">
        <v>842.69924233738834</v>
      </c>
      <c r="P90" s="20" t="b">
        <f>IF(ISERROR(VLOOKUP(Table1[[#This Row],[Base ]],Stock,1,FALSE)),FALSE,TRUE)</f>
        <v>0</v>
      </c>
      <c r="Q90" s="29" t="b">
        <f>IF(ISERROR(VLOOKUP(Table1[[#This Row],[Additive]],Stock,1,FALSE)),FALSE,TRUE)</f>
        <v>0</v>
      </c>
    </row>
    <row r="91" spans="1:17" ht="12.75">
      <c r="A91" s="14" t="s">
        <v>200</v>
      </c>
      <c r="B91" s="14" t="s">
        <v>10</v>
      </c>
      <c r="C91" s="34" t="str">
        <f>CONCATENATE(Table1[[#This Row],[Base ]],"-",Table1[[#This Row],[Additive]])</f>
        <v>Oyster Meat-Covage</v>
      </c>
      <c r="D91" s="15">
        <v>2</v>
      </c>
      <c r="E91" s="15">
        <v>2</v>
      </c>
      <c r="F91" s="15">
        <v>3</v>
      </c>
      <c r="G91" s="15">
        <v>0</v>
      </c>
      <c r="H91" s="15">
        <v>0</v>
      </c>
      <c r="I91" s="15">
        <v>0</v>
      </c>
      <c r="J91" s="15">
        <v>0</v>
      </c>
      <c r="K91" s="16">
        <v>856.03599488714303</v>
      </c>
      <c r="L91" s="16">
        <v>-722.59129465318995</v>
      </c>
      <c r="M91" s="16">
        <v>877.900000000001</v>
      </c>
      <c r="N91" s="16">
        <v>-799.70000000000095</v>
      </c>
      <c r="O91" s="16">
        <v>80.148531863262477</v>
      </c>
      <c r="P91" s="16" t="b">
        <f>IF(ISERROR(VLOOKUP(Table1[[#This Row],[Base ]],Stock,1,FALSE)),FALSE,TRUE)</f>
        <v>0</v>
      </c>
      <c r="Q91" s="29" t="b">
        <f>IF(ISERROR(VLOOKUP(Table1[[#This Row],[Additive]],Stock,1,FALSE)),FALSE,TRUE)</f>
        <v>0</v>
      </c>
    </row>
    <row r="92" spans="1:17" ht="12.75">
      <c r="A92" s="3" t="s">
        <v>304</v>
      </c>
      <c r="B92" s="3" t="s">
        <v>328</v>
      </c>
      <c r="C92" s="13" t="str">
        <f>CONCATENATE(Table1[[#This Row],[Base ]],"-",Table1[[#This Row],[Additive]])</f>
        <v>Razorfin Meat-Ra's Awakening</v>
      </c>
      <c r="D92" s="4">
        <v>2</v>
      </c>
      <c r="E92" s="4">
        <v>-2</v>
      </c>
      <c r="F92" s="4">
        <v>0</v>
      </c>
      <c r="G92" s="4">
        <v>-2</v>
      </c>
      <c r="H92" s="4">
        <v>0</v>
      </c>
      <c r="I92" s="4">
        <v>0</v>
      </c>
      <c r="J92" s="4">
        <v>2</v>
      </c>
      <c r="K92" s="20">
        <v>436.95158983751702</v>
      </c>
      <c r="L92" s="20">
        <v>832.61207001606294</v>
      </c>
      <c r="M92" s="20">
        <v>572.27290639876298</v>
      </c>
      <c r="N92" s="20">
        <v>631.01456830380698</v>
      </c>
      <c r="O92" s="20">
        <v>242.8032360008655</v>
      </c>
      <c r="P92" s="20" t="b">
        <f>IF(ISERROR(VLOOKUP(Table1[[#This Row],[Base ]],Stock,1,FALSE)),FALSE,TRUE)</f>
        <v>0</v>
      </c>
      <c r="Q92" s="29" t="b">
        <f>IF(ISERROR(VLOOKUP(Table1[[#This Row],[Additive]],Stock,1,FALSE)),FALSE,TRUE)</f>
        <v>0</v>
      </c>
    </row>
    <row r="93" spans="1:17" ht="12.75">
      <c r="A93" s="3" t="s">
        <v>304</v>
      </c>
      <c r="B93" s="3" t="s">
        <v>285</v>
      </c>
      <c r="C93" s="13" t="str">
        <f>CONCATENATE(Table1[[#This Row],[Base ]],"-",Table1[[#This Row],[Additive]])</f>
        <v>Razorfin Meat-Chromis Meat</v>
      </c>
      <c r="D93" s="4">
        <v>2</v>
      </c>
      <c r="E93" s="4">
        <v>-2</v>
      </c>
      <c r="F93" s="4">
        <v>0</v>
      </c>
      <c r="G93" s="4">
        <v>-2</v>
      </c>
      <c r="H93" s="4">
        <v>0</v>
      </c>
      <c r="I93" s="4">
        <v>0</v>
      </c>
      <c r="J93" s="4">
        <v>2</v>
      </c>
      <c r="K93" s="20">
        <v>436.95158983751702</v>
      </c>
      <c r="L93" s="20">
        <v>832.61207001606294</v>
      </c>
      <c r="M93" s="20">
        <v>135.633085527866</v>
      </c>
      <c r="N93" s="20">
        <v>728.31142772400199</v>
      </c>
      <c r="O93" s="20">
        <v>318.85963216114646</v>
      </c>
      <c r="P93" s="20" t="b">
        <f>IF(ISERROR(VLOOKUP(Table1[[#This Row],[Base ]],Stock,1,FALSE)),FALSE,TRUE)</f>
        <v>0</v>
      </c>
      <c r="Q93" s="29" t="b">
        <f>IF(ISERROR(VLOOKUP(Table1[[#This Row],[Additive]],Stock,1,FALSE)),FALSE,TRUE)</f>
        <v>0</v>
      </c>
    </row>
    <row r="94" spans="1:17" ht="12.75">
      <c r="A94" s="3" t="s">
        <v>304</v>
      </c>
      <c r="B94" s="3" t="s">
        <v>315</v>
      </c>
      <c r="C94" s="13" t="str">
        <f>CONCATENATE(Table1[[#This Row],[Base ]],"-",Table1[[#This Row],[Additive]])</f>
        <v>Razorfin Meat-Queen Lionfish</v>
      </c>
      <c r="D94" s="4">
        <v>2</v>
      </c>
      <c r="E94" s="4">
        <v>-2</v>
      </c>
      <c r="F94" s="4">
        <v>0</v>
      </c>
      <c r="G94" s="4">
        <v>-2</v>
      </c>
      <c r="H94" s="4">
        <v>0</v>
      </c>
      <c r="I94" s="4">
        <v>0</v>
      </c>
      <c r="J94" s="4">
        <v>2</v>
      </c>
      <c r="K94" s="20">
        <v>436.95158983751702</v>
      </c>
      <c r="L94" s="20">
        <v>832.61207001606294</v>
      </c>
      <c r="M94" s="20">
        <v>366.16812950205298</v>
      </c>
      <c r="N94" s="20">
        <v>370.191716101135</v>
      </c>
      <c r="O94" s="20">
        <v>467.8064578133455</v>
      </c>
      <c r="P94" s="20" t="b">
        <f>IF(ISERROR(VLOOKUP(Table1[[#This Row],[Base ]],Stock,1,FALSE)),FALSE,TRUE)</f>
        <v>0</v>
      </c>
      <c r="Q94" s="29" t="b">
        <f>IF(ISERROR(VLOOKUP(Table1[[#This Row],[Additive]],Stock,1,FALSE)),FALSE,TRUE)</f>
        <v>0</v>
      </c>
    </row>
    <row r="95" spans="1:17" ht="12.75">
      <c r="A95" s="3" t="s">
        <v>304</v>
      </c>
      <c r="B95" s="3" t="s">
        <v>332</v>
      </c>
      <c r="C95" s="13" t="str">
        <f>CONCATENATE(Table1[[#This Row],[Base ]],"-",Table1[[#This Row],[Additive]])</f>
        <v>Razorfin Meat-Turtle's Shell</v>
      </c>
      <c r="D95" s="4">
        <v>2</v>
      </c>
      <c r="E95" s="4">
        <v>-1</v>
      </c>
      <c r="F95" s="4">
        <v>0</v>
      </c>
      <c r="G95" s="4">
        <v>-1</v>
      </c>
      <c r="H95" s="4">
        <v>0</v>
      </c>
      <c r="I95" s="4">
        <v>0</v>
      </c>
      <c r="J95" s="4">
        <v>2</v>
      </c>
      <c r="K95" s="20">
        <v>436.95158983751702</v>
      </c>
      <c r="L95" s="20">
        <v>832.61207001606294</v>
      </c>
      <c r="M95" s="20">
        <v>885.72704529923703</v>
      </c>
      <c r="N95" s="20">
        <v>555.590759407615</v>
      </c>
      <c r="O95" s="20">
        <v>527.39000365583001</v>
      </c>
      <c r="P95" s="20" t="b">
        <f>IF(ISERROR(VLOOKUP(Table1[[#This Row],[Base ]],Stock,1,FALSE)),FALSE,TRUE)</f>
        <v>0</v>
      </c>
      <c r="Q95" s="29" t="b">
        <f>IF(ISERROR(VLOOKUP(Table1[[#This Row],[Additive]],Stock,1,FALSE)),FALSE,TRUE)</f>
        <v>0</v>
      </c>
    </row>
    <row r="96" spans="1:17" ht="12.75">
      <c r="A96" s="3" t="s">
        <v>304</v>
      </c>
      <c r="B96" s="3" t="s">
        <v>181</v>
      </c>
      <c r="C96" s="13" t="str">
        <f>CONCATENATE(Table1[[#This Row],[Base ]],"-",Table1[[#This Row],[Additive]])</f>
        <v>Razorfin Meat-Bull's Blood</v>
      </c>
      <c r="D96" s="4">
        <v>2</v>
      </c>
      <c r="E96" s="4">
        <v>-1</v>
      </c>
      <c r="F96" s="4">
        <v>0</v>
      </c>
      <c r="G96" s="4">
        <v>-1</v>
      </c>
      <c r="H96" s="4">
        <v>0</v>
      </c>
      <c r="I96" s="4">
        <v>0</v>
      </c>
      <c r="J96" s="4">
        <v>2</v>
      </c>
      <c r="K96" s="20">
        <v>436.95158983751702</v>
      </c>
      <c r="L96" s="20">
        <v>832.61207001606294</v>
      </c>
      <c r="M96" s="20">
        <v>885.38579590541997</v>
      </c>
      <c r="N96" s="20">
        <v>476.58040666399802</v>
      </c>
      <c r="O96" s="20">
        <v>572.58342840234957</v>
      </c>
      <c r="P96" s="20" t="b">
        <f>IF(ISERROR(VLOOKUP(Table1[[#This Row],[Base ]],Stock,1,FALSE)),FALSE,TRUE)</f>
        <v>0</v>
      </c>
      <c r="Q96" s="29" t="b">
        <f>IF(ISERROR(VLOOKUP(Table1[[#This Row],[Additive]],Stock,1,FALSE)),FALSE,TRUE)</f>
        <v>0</v>
      </c>
    </row>
    <row r="97" spans="1:17" ht="12.75">
      <c r="A97" s="3" t="s">
        <v>304</v>
      </c>
      <c r="B97" s="3" t="s">
        <v>125</v>
      </c>
      <c r="C97" s="13" t="str">
        <f>CONCATENATE(Table1[[#This Row],[Base ]],"-",Table1[[#This Row],[Additive]])</f>
        <v>Razorfin Meat-Patchouli</v>
      </c>
      <c r="D97" s="4">
        <v>2</v>
      </c>
      <c r="E97" s="4">
        <v>-5</v>
      </c>
      <c r="F97" s="4">
        <v>4</v>
      </c>
      <c r="G97" s="4">
        <v>-5</v>
      </c>
      <c r="H97" s="4">
        <v>0</v>
      </c>
      <c r="I97" s="4">
        <v>0</v>
      </c>
      <c r="J97" s="4">
        <v>5</v>
      </c>
      <c r="K97" s="20">
        <v>436.95158983751702</v>
      </c>
      <c r="L97" s="20">
        <v>832.61207001606294</v>
      </c>
      <c r="M97" s="20">
        <v>804.34920165522897</v>
      </c>
      <c r="N97" s="20">
        <v>376.53130785103201</v>
      </c>
      <c r="O97" s="20">
        <v>585.65405043113435</v>
      </c>
      <c r="P97" s="20" t="b">
        <f>IF(ISERROR(VLOOKUP(Table1[[#This Row],[Base ]],Stock,1,FALSE)),FALSE,TRUE)</f>
        <v>0</v>
      </c>
      <c r="Q97" s="29" t="b">
        <f>IF(ISERROR(VLOOKUP(Table1[[#This Row],[Additive]],Stock,1,FALSE)),FALSE,TRUE)</f>
        <v>0</v>
      </c>
    </row>
    <row r="98" spans="1:17" ht="12.75">
      <c r="A98" s="3" t="s">
        <v>304</v>
      </c>
      <c r="B98" s="3" t="s">
        <v>300</v>
      </c>
      <c r="C98" s="13" t="str">
        <f>CONCATENATE(Table1[[#This Row],[Base ]],"-",Table1[[#This Row],[Additive]])</f>
        <v>Razorfin Meat-Lavender Navarre</v>
      </c>
      <c r="D98" s="4">
        <v>2</v>
      </c>
      <c r="E98" s="4">
        <v>-1</v>
      </c>
      <c r="F98" s="4">
        <v>0</v>
      </c>
      <c r="G98" s="4">
        <v>-1</v>
      </c>
      <c r="H98" s="4">
        <v>0</v>
      </c>
      <c r="I98" s="4">
        <v>0</v>
      </c>
      <c r="J98" s="4">
        <v>2</v>
      </c>
      <c r="K98" s="20">
        <v>436.95158983751702</v>
      </c>
      <c r="L98" s="20">
        <v>832.61207001606294</v>
      </c>
      <c r="M98" s="20">
        <v>-256.672703620552</v>
      </c>
      <c r="N98" s="20">
        <v>785.64127098153301</v>
      </c>
      <c r="O98" s="20">
        <v>695.21285692739286</v>
      </c>
      <c r="P98" s="20" t="b">
        <f>IF(ISERROR(VLOOKUP(Table1[[#This Row],[Base ]],Stock,1,FALSE)),FALSE,TRUE)</f>
        <v>0</v>
      </c>
      <c r="Q98" s="29" t="b">
        <f>IF(ISERROR(VLOOKUP(Table1[[#This Row],[Additive]],Stock,1,FALSE)),FALSE,TRUE)</f>
        <v>0</v>
      </c>
    </row>
    <row r="99" spans="1:17" ht="12.75">
      <c r="A99" s="4" t="s">
        <v>304</v>
      </c>
      <c r="B99" s="4" t="s">
        <v>191</v>
      </c>
      <c r="C99" s="35" t="str">
        <f>CONCATENATE(Table1[[#This Row],[Base ]],"-",Table1[[#This Row],[Additive]])</f>
        <v>Razorfin Meat-Stickler Hedge</v>
      </c>
      <c r="D99" s="4">
        <v>2</v>
      </c>
      <c r="E99" s="4">
        <v>-1</v>
      </c>
      <c r="F99" s="4">
        <v>0</v>
      </c>
      <c r="G99" s="4">
        <v>-1</v>
      </c>
      <c r="H99" s="4">
        <v>0</v>
      </c>
      <c r="I99" s="4">
        <v>0</v>
      </c>
      <c r="J99" s="4">
        <v>2</v>
      </c>
      <c r="K99" s="20">
        <v>436.95158983751702</v>
      </c>
      <c r="L99" s="20">
        <v>832.61207001606294</v>
      </c>
      <c r="M99" s="20">
        <v>325.914280741379</v>
      </c>
      <c r="N99" s="20">
        <v>283.44615888414501</v>
      </c>
      <c r="O99" s="20">
        <v>560.27893228343055</v>
      </c>
      <c r="P99" s="20" t="b">
        <f>IF(ISERROR(VLOOKUP(Table1[[#This Row],[Base ]],Stock,1,FALSE)),FALSE,TRUE)</f>
        <v>0</v>
      </c>
      <c r="Q99" s="29" t="b">
        <f>IF(ISERROR(VLOOKUP(Table1[[#This Row],[Additive]],Stock,1,FALSE)),FALSE,TRUE)</f>
        <v>1</v>
      </c>
    </row>
    <row r="100" spans="1:17" ht="12.75">
      <c r="A100" s="4" t="s">
        <v>341</v>
      </c>
      <c r="B100" s="4" t="s">
        <v>28</v>
      </c>
      <c r="C100" s="35" t="str">
        <f>CONCATENATE(Table1[[#This Row],[Base ]],"-",Table1[[#This Row],[Additive]])</f>
        <v>Ribbonfish meat-Hazlewort</v>
      </c>
      <c r="D100" s="4">
        <v>2</v>
      </c>
      <c r="E100" s="4">
        <v>0</v>
      </c>
      <c r="F100" s="4">
        <v>0</v>
      </c>
      <c r="G100" s="4">
        <v>3</v>
      </c>
      <c r="H100" s="4">
        <v>1</v>
      </c>
      <c r="I100" s="4">
        <v>-3</v>
      </c>
      <c r="J100" s="4">
        <v>0</v>
      </c>
      <c r="K100" s="20">
        <v>718.13212208788502</v>
      </c>
      <c r="L100" s="20">
        <v>-562.655509470693</v>
      </c>
      <c r="M100" s="20">
        <v>82.709626273534397</v>
      </c>
      <c r="N100" s="20">
        <v>-596.66313216835294</v>
      </c>
      <c r="O100" s="20">
        <v>636.33188399488904</v>
      </c>
      <c r="P100" s="20" t="b">
        <f>IF(ISERROR(VLOOKUP(Table1[[#This Row],[Base ]],Stock,1,FALSE)),FALSE,TRUE)</f>
        <v>0</v>
      </c>
      <c r="Q100" s="29" t="b">
        <f>IF(ISERROR(VLOOKUP(Table1[[#This Row],[Additive]],Stock,1,FALSE)),FALSE,TRUE)</f>
        <v>0</v>
      </c>
    </row>
    <row r="101" spans="1:17" ht="12.75">
      <c r="A101" s="4" t="s">
        <v>320</v>
      </c>
      <c r="B101" s="3" t="s">
        <v>331</v>
      </c>
      <c r="C101" s="13" t="str">
        <f>CONCATENATE(Table1[[#This Row],[Base ]],"-",Table1[[#This Row],[Additive]])</f>
        <v>Royal Jelly-Colt's Foot</v>
      </c>
      <c r="D101" s="4">
        <v>2</v>
      </c>
      <c r="E101" s="4">
        <v>1</v>
      </c>
      <c r="F101" s="4">
        <v>-2</v>
      </c>
      <c r="G101" s="4">
        <v>-1</v>
      </c>
      <c r="H101" s="4">
        <v>0</v>
      </c>
      <c r="I101" s="4">
        <v>-2</v>
      </c>
      <c r="J101" s="4">
        <v>0</v>
      </c>
      <c r="K101" s="20">
        <v>-790.90207500793895</v>
      </c>
      <c r="L101" s="20">
        <v>20.749574943705898</v>
      </c>
      <c r="M101" s="20">
        <v>-775.22718666590504</v>
      </c>
      <c r="N101" s="20">
        <v>92.706225790690297</v>
      </c>
      <c r="O101" s="20">
        <v>73.644156086209932</v>
      </c>
      <c r="P101" s="20" t="b">
        <f>IF(ISERROR(VLOOKUP(Table1[[#This Row],[Base ]],Stock,1,FALSE)),FALSE,TRUE)</f>
        <v>0</v>
      </c>
      <c r="Q101" s="29" t="b">
        <f>IF(ISERROR(VLOOKUP(Table1[[#This Row],[Additive]],Stock,1,FALSE)),FALSE,TRUE)</f>
        <v>0</v>
      </c>
    </row>
    <row r="102" spans="1:17" ht="12.75">
      <c r="A102" s="4" t="s">
        <v>320</v>
      </c>
      <c r="B102" s="4" t="s">
        <v>166</v>
      </c>
      <c r="C102" s="35" t="str">
        <f>CONCATENATE(Table1[[#This Row],[Base ]],"-",Table1[[#This Row],[Additive]])</f>
        <v>Royal Jelly-Crimson Lettuce</v>
      </c>
      <c r="D102" s="4">
        <v>2</v>
      </c>
      <c r="E102" s="4">
        <v>2</v>
      </c>
      <c r="F102" s="4">
        <v>0</v>
      </c>
      <c r="G102" s="4">
        <v>-1</v>
      </c>
      <c r="H102" s="4">
        <v>-1</v>
      </c>
      <c r="I102" s="4">
        <v>-2</v>
      </c>
      <c r="J102" s="4">
        <v>0</v>
      </c>
      <c r="K102" s="20">
        <v>-790.90207500793895</v>
      </c>
      <c r="L102" s="20">
        <v>20.749574943705898</v>
      </c>
      <c r="M102" s="20">
        <v>-507.31785196267998</v>
      </c>
      <c r="N102" s="20">
        <v>-48.850946929167002</v>
      </c>
      <c r="O102" s="20">
        <v>292.0004181592202</v>
      </c>
      <c r="P102" s="20" t="b">
        <f>IF(ISERROR(VLOOKUP(Table1[[#This Row],[Base ]],Stock,1,FALSE)),FALSE,TRUE)</f>
        <v>0</v>
      </c>
      <c r="Q102" s="29" t="b">
        <f>IF(ISERROR(VLOOKUP(Table1[[#This Row],[Additive]],Stock,1,FALSE)),FALSE,TRUE)</f>
        <v>0</v>
      </c>
    </row>
    <row r="103" spans="1:17" ht="12.75">
      <c r="A103" s="4" t="s">
        <v>320</v>
      </c>
      <c r="B103" s="3" t="s">
        <v>61</v>
      </c>
      <c r="C103" s="13" t="str">
        <f>CONCATENATE(Table1[[#This Row],[Base ]],"-",Table1[[#This Row],[Additive]])</f>
        <v>Royal Jelly-Butterroot</v>
      </c>
      <c r="D103" s="4">
        <v>2</v>
      </c>
      <c r="E103" s="4">
        <v>2</v>
      </c>
      <c r="F103" s="4">
        <v>-1</v>
      </c>
      <c r="G103" s="4">
        <v>-1</v>
      </c>
      <c r="H103" s="4">
        <v>0</v>
      </c>
      <c r="I103" s="4">
        <v>-2</v>
      </c>
      <c r="J103" s="4">
        <v>0</v>
      </c>
      <c r="K103" s="20">
        <v>-790.90207500793895</v>
      </c>
      <c r="L103" s="20">
        <v>20.749574943705898</v>
      </c>
      <c r="M103" s="20">
        <v>-661.28092561272797</v>
      </c>
      <c r="N103" s="20">
        <v>653.11913093313001</v>
      </c>
      <c r="O103" s="20">
        <v>645.5175425290912</v>
      </c>
      <c r="P103" s="20" t="b">
        <f>IF(ISERROR(VLOOKUP(Table1[[#This Row],[Base ]],Stock,1,FALSE)),FALSE,TRUE)</f>
        <v>0</v>
      </c>
      <c r="Q103" s="29" t="b">
        <f>IF(ISERROR(VLOOKUP(Table1[[#This Row],[Additive]],Stock,1,FALSE)),FALSE,TRUE)</f>
        <v>0</v>
      </c>
    </row>
    <row r="104" spans="1:17" ht="12.75">
      <c r="A104" s="4" t="s">
        <v>320</v>
      </c>
      <c r="B104" s="4" t="s">
        <v>256</v>
      </c>
      <c r="C104" s="35" t="str">
        <f>CONCATENATE(Table1[[#This Row],[Base ]],"-",Table1[[#This Row],[Additive]])</f>
        <v>Royal Jelly-Indigo Damia</v>
      </c>
      <c r="D104" s="4">
        <v>2</v>
      </c>
      <c r="E104" s="4">
        <v>-1</v>
      </c>
      <c r="F104" s="4">
        <v>0</v>
      </c>
      <c r="G104" s="4">
        <v>-2</v>
      </c>
      <c r="H104" s="4">
        <v>0</v>
      </c>
      <c r="I104" s="4">
        <v>0</v>
      </c>
      <c r="J104" s="4">
        <v>2</v>
      </c>
      <c r="K104" s="20">
        <v>-790.90207500793895</v>
      </c>
      <c r="L104" s="20">
        <v>20.749574943705898</v>
      </c>
      <c r="M104" s="20">
        <v>-519.10606039821698</v>
      </c>
      <c r="N104" s="20">
        <v>-611.64188543053206</v>
      </c>
      <c r="O104" s="20">
        <v>688.32552815654708</v>
      </c>
      <c r="P104" s="20" t="b">
        <f>IF(ISERROR(VLOOKUP(Table1[[#This Row],[Base ]],Stock,1,FALSE)),FALSE,TRUE)</f>
        <v>0</v>
      </c>
      <c r="Q104" s="29" t="b">
        <f>IF(ISERROR(VLOOKUP(Table1[[#This Row],[Additive]],Stock,1,FALSE)),FALSE,TRUE)</f>
        <v>1</v>
      </c>
    </row>
    <row r="105" spans="1:17" ht="12.75">
      <c r="A105" s="14" t="s">
        <v>82</v>
      </c>
      <c r="B105" s="14" t="s">
        <v>200</v>
      </c>
      <c r="C105" s="34" t="str">
        <f>CONCATENATE(Table1[[#This Row],[Base ]],"-",Table1[[#This Row],[Additive]])</f>
        <v>Soapwort-Oyster Meat</v>
      </c>
      <c r="D105" s="15">
        <v>2</v>
      </c>
      <c r="E105" s="15">
        <v>8</v>
      </c>
      <c r="F105" s="15">
        <v>-7</v>
      </c>
      <c r="G105" s="15">
        <v>0</v>
      </c>
      <c r="H105" s="15">
        <v>0</v>
      </c>
      <c r="I105" s="15">
        <v>-8</v>
      </c>
      <c r="J105" s="15">
        <v>8</v>
      </c>
      <c r="K105" s="16">
        <v>938.30796393054504</v>
      </c>
      <c r="L105" s="16">
        <v>-682.838665698868</v>
      </c>
      <c r="M105" s="16">
        <v>856.03599488714303</v>
      </c>
      <c r="N105" s="16">
        <v>-722.59129465318995</v>
      </c>
      <c r="O105" s="16">
        <v>91.372580126964209</v>
      </c>
      <c r="P105" s="16" t="b">
        <f>IF(ISERROR(VLOOKUP(Table1[[#This Row],[Base ]],Stock,1,FALSE)),FALSE,TRUE)</f>
        <v>1</v>
      </c>
      <c r="Q105" s="29" t="b">
        <f>IF(ISERROR(VLOOKUP(Table1[[#This Row],[Additive]],Stock,1,FALSE)),FALSE,TRUE)</f>
        <v>0</v>
      </c>
    </row>
    <row r="106" spans="1:17" ht="12.75">
      <c r="A106" s="4" t="s">
        <v>158</v>
      </c>
      <c r="B106" s="4" t="s">
        <v>28</v>
      </c>
      <c r="C106" s="35" t="str">
        <f>CONCATENATE(Table1[[#This Row],[Base ]],"-",Table1[[#This Row],[Additive]])</f>
        <v>Acorn's Cap-Hazlewort</v>
      </c>
      <c r="D106" s="4">
        <v>1</v>
      </c>
      <c r="E106" s="4">
        <v>2</v>
      </c>
      <c r="F106" s="4">
        <v>0</v>
      </c>
      <c r="G106" s="4">
        <v>2</v>
      </c>
      <c r="H106" s="4">
        <v>-2</v>
      </c>
      <c r="I106" s="4">
        <v>-2</v>
      </c>
      <c r="J106" s="4">
        <v>2</v>
      </c>
      <c r="K106" s="20">
        <v>83.598309227260799</v>
      </c>
      <c r="L106" s="20">
        <v>-196.158903396401</v>
      </c>
      <c r="M106" s="20">
        <v>82.709626273534397</v>
      </c>
      <c r="N106" s="20">
        <v>-596.66313216835294</v>
      </c>
      <c r="O106" s="20">
        <v>400.50521472461287</v>
      </c>
      <c r="P106" s="20" t="b">
        <f>IF(ISERROR(VLOOKUP(Table1[[#This Row],[Base ]],Stock,1,FALSE)),FALSE,TRUE)</f>
        <v>0</v>
      </c>
      <c r="Q106" s="29" t="b">
        <f>IF(ISERROR(VLOOKUP(Table1[[#This Row],[Additive]],Stock,1,FALSE)),FALSE,TRUE)</f>
        <v>0</v>
      </c>
    </row>
    <row r="107" spans="1:17" ht="12.75">
      <c r="A107" s="4" t="s">
        <v>158</v>
      </c>
      <c r="B107" s="4" t="s">
        <v>166</v>
      </c>
      <c r="C107" s="35" t="str">
        <f>CONCATENATE(Table1[[#This Row],[Base ]],"-",Table1[[#This Row],[Additive]])</f>
        <v>Acorn's Cap-Crimson Lettuce</v>
      </c>
      <c r="D107" s="4">
        <v>1</v>
      </c>
      <c r="E107" s="4">
        <v>2</v>
      </c>
      <c r="F107" s="4">
        <v>0</v>
      </c>
      <c r="G107" s="4">
        <v>0</v>
      </c>
      <c r="H107" s="4">
        <v>-2</v>
      </c>
      <c r="I107" s="4">
        <v>-2</v>
      </c>
      <c r="J107" s="4">
        <v>2</v>
      </c>
      <c r="K107" s="20">
        <v>83.598309227260799</v>
      </c>
      <c r="L107" s="20">
        <v>-196.158903396401</v>
      </c>
      <c r="M107" s="20">
        <v>-507.31785196267998</v>
      </c>
      <c r="N107" s="20">
        <v>-48.850946929167002</v>
      </c>
      <c r="O107" s="20">
        <v>609.00044630033619</v>
      </c>
      <c r="P107" s="20" t="b">
        <f>IF(ISERROR(VLOOKUP(Table1[[#This Row],[Base ]],Stock,1,FALSE)),FALSE,TRUE)</f>
        <v>0</v>
      </c>
      <c r="Q107" s="29" t="b">
        <f>IF(ISERROR(VLOOKUP(Table1[[#This Row],[Additive]],Stock,1,FALSE)),FALSE,TRUE)</f>
        <v>0</v>
      </c>
    </row>
    <row r="108" spans="1:17" ht="12.75">
      <c r="A108" s="4" t="s">
        <v>158</v>
      </c>
      <c r="B108" s="4" t="s">
        <v>167</v>
      </c>
      <c r="C108" s="35" t="str">
        <f>CONCATENATE(Table1[[#This Row],[Base ]],"-",Table1[[#This Row],[Additive]])</f>
        <v>Acorn's Cap-Fire Allspice</v>
      </c>
      <c r="D108" s="4">
        <v>1</v>
      </c>
      <c r="E108" s="4">
        <v>2</v>
      </c>
      <c r="F108" s="4">
        <v>-1</v>
      </c>
      <c r="G108" s="4">
        <v>0</v>
      </c>
      <c r="H108" s="4">
        <v>-2</v>
      </c>
      <c r="I108" s="4">
        <v>0</v>
      </c>
      <c r="J108" s="4">
        <v>2</v>
      </c>
      <c r="K108" s="20">
        <v>83.598309227260799</v>
      </c>
      <c r="L108" s="20">
        <v>-196.158903396401</v>
      </c>
      <c r="M108" s="20">
        <v>-543.49122429784995</v>
      </c>
      <c r="N108" s="20">
        <v>-235.75536170987499</v>
      </c>
      <c r="O108" s="20">
        <v>628.33841404748728</v>
      </c>
      <c r="P108" s="20" t="b">
        <f>IF(ISERROR(VLOOKUP(Table1[[#This Row],[Base ]],Stock,1,FALSE)),FALSE,TRUE)</f>
        <v>0</v>
      </c>
      <c r="Q108" s="29" t="b">
        <f>IF(ISERROR(VLOOKUP(Table1[[#This Row],[Additive]],Stock,1,FALSE)),FALSE,TRUE)</f>
        <v>0</v>
      </c>
    </row>
    <row r="109" spans="1:17" ht="12.75">
      <c r="A109" s="3" t="s">
        <v>158</v>
      </c>
      <c r="B109" s="3" t="s">
        <v>119</v>
      </c>
      <c r="C109" s="13" t="str">
        <f>CONCATENATE(Table1[[#This Row],[Base ]],"-",Table1[[#This Row],[Additive]])</f>
        <v>Acorn's Cap-Naranga</v>
      </c>
      <c r="D109" s="4">
        <v>1</v>
      </c>
      <c r="E109" s="4">
        <v>0</v>
      </c>
      <c r="F109" s="4">
        <v>0</v>
      </c>
      <c r="G109" s="4">
        <v>-1</v>
      </c>
      <c r="H109" s="4">
        <v>0</v>
      </c>
      <c r="I109" s="4">
        <v>0</v>
      </c>
      <c r="J109" s="4">
        <v>1</v>
      </c>
      <c r="K109" s="20">
        <v>83.598309227260799</v>
      </c>
      <c r="L109" s="20">
        <v>-196.158903396401</v>
      </c>
      <c r="M109" s="20">
        <v>977.79683390392802</v>
      </c>
      <c r="N109" s="20">
        <v>-172.835181374576</v>
      </c>
      <c r="O109" s="20">
        <v>894.50265373719253</v>
      </c>
      <c r="P109" s="20" t="b">
        <f>IF(ISERROR(VLOOKUP(Table1[[#This Row],[Base ]],Stock,1,FALSE)),FALSE,TRUE)</f>
        <v>0</v>
      </c>
      <c r="Q109" s="29" t="b">
        <f>IF(ISERROR(VLOOKUP(Table1[[#This Row],[Additive]],Stock,1,FALSE)),FALSE,TRUE)</f>
        <v>0</v>
      </c>
    </row>
    <row r="110" spans="1:17" ht="12.75">
      <c r="A110" s="3" t="s">
        <v>192</v>
      </c>
      <c r="B110" s="3" t="s">
        <v>232</v>
      </c>
      <c r="C110" s="13" t="str">
        <f>CONCATENATE(Table1[[#This Row],[Base ]],"-",Table1[[#This Row],[Additive]])</f>
        <v>Camel Meat-Malt (Medium)</v>
      </c>
      <c r="D110" s="4">
        <v>1</v>
      </c>
      <c r="E110" s="4">
        <v>-1</v>
      </c>
      <c r="F110" s="4">
        <v>0</v>
      </c>
      <c r="G110" s="4">
        <v>-1</v>
      </c>
      <c r="H110" s="4">
        <v>-1</v>
      </c>
      <c r="I110" s="4">
        <v>1</v>
      </c>
      <c r="J110" s="4">
        <v>0</v>
      </c>
      <c r="K110" s="20">
        <v>112.155719642069</v>
      </c>
      <c r="L110" s="20">
        <v>-546.23076697495503</v>
      </c>
      <c r="M110" s="20">
        <v>-461.11987131373598</v>
      </c>
      <c r="N110" s="20">
        <v>-765.24545145698005</v>
      </c>
      <c r="O110" s="20">
        <v>613.68748985496552</v>
      </c>
      <c r="P110" s="20" t="b">
        <f>IF(ISERROR(VLOOKUP(Table1[[#This Row],[Base ]],Stock,1,FALSE)),FALSE,TRUE)</f>
        <v>0</v>
      </c>
      <c r="Q110" s="29" t="b">
        <f>IF(ISERROR(VLOOKUP(Table1[[#This Row],[Additive]],Stock,1,FALSE)),FALSE,TRUE)</f>
        <v>0</v>
      </c>
    </row>
    <row r="111" spans="1:17" ht="12.75">
      <c r="A111" s="4" t="s">
        <v>278</v>
      </c>
      <c r="B111" s="4" t="s">
        <v>283</v>
      </c>
      <c r="C111" s="35" t="str">
        <f>CONCATENATE(Table1[[#This Row],[Base ]],"-",Table1[[#This Row],[Additive]])</f>
        <v>Camel Milk-Fish Oil</v>
      </c>
      <c r="D111" s="4">
        <v>1</v>
      </c>
      <c r="E111" s="4">
        <v>0</v>
      </c>
      <c r="F111" s="4">
        <v>0</v>
      </c>
      <c r="G111" s="4">
        <v>0</v>
      </c>
      <c r="H111" s="4">
        <v>0</v>
      </c>
      <c r="I111" s="4">
        <v>1</v>
      </c>
      <c r="J111" s="4">
        <v>0</v>
      </c>
      <c r="K111" s="20">
        <v>-644.87557936592896</v>
      </c>
      <c r="L111" s="20">
        <v>944.27054762041303</v>
      </c>
      <c r="M111" s="20">
        <v>23.717153034565602</v>
      </c>
      <c r="N111" s="20">
        <v>481.715285379156</v>
      </c>
      <c r="O111" s="20">
        <v>813.002836677608</v>
      </c>
      <c r="P111" s="20" t="b">
        <f>IF(ISERROR(VLOOKUP(Table1[[#This Row],[Base ]],Stock,1,FALSE)),FALSE,TRUE)</f>
        <v>0</v>
      </c>
      <c r="Q111" s="29" t="b">
        <f>IF(ISERROR(VLOOKUP(Table1[[#This Row],[Additive]],Stock,1,FALSE)),FALSE,TRUE)</f>
        <v>0</v>
      </c>
    </row>
    <row r="112" spans="1:17" ht="12.75">
      <c r="A112" s="4" t="s">
        <v>278</v>
      </c>
      <c r="B112" s="4" t="s">
        <v>1</v>
      </c>
      <c r="C112" s="35" t="str">
        <f>CONCATENATE(Table1[[#This Row],[Base ]],"-",Table1[[#This Row],[Additive]])</f>
        <v>Camel Milk-Oil</v>
      </c>
      <c r="D112" s="4">
        <v>1</v>
      </c>
      <c r="E112" s="4">
        <v>0</v>
      </c>
      <c r="F112" s="4">
        <v>0</v>
      </c>
      <c r="G112" s="4">
        <v>0</v>
      </c>
      <c r="H112" s="4">
        <v>0</v>
      </c>
      <c r="I112" s="4">
        <v>1</v>
      </c>
      <c r="J112" s="4">
        <v>0</v>
      </c>
      <c r="K112" s="20">
        <v>-644.87557936592896</v>
      </c>
      <c r="L112" s="20">
        <v>944.27054762041303</v>
      </c>
      <c r="M112" s="20">
        <v>270.24</v>
      </c>
      <c r="N112" s="20">
        <v>700.60000000000105</v>
      </c>
      <c r="O112" s="20">
        <v>947.00150970094626</v>
      </c>
      <c r="P112" s="20" t="b">
        <f>IF(ISERROR(VLOOKUP(Table1[[#This Row],[Base ]],Stock,1,FALSE)),FALSE,TRUE)</f>
        <v>0</v>
      </c>
      <c r="Q112" s="29" t="b">
        <f>IF(ISERROR(VLOOKUP(Table1[[#This Row],[Additive]],Stock,1,FALSE)),FALSE,TRUE)</f>
        <v>0</v>
      </c>
    </row>
    <row r="113" spans="1:17" ht="12.75">
      <c r="A113" s="4" t="s">
        <v>258</v>
      </c>
      <c r="B113" s="4" t="s">
        <v>82</v>
      </c>
      <c r="C113" s="35" t="str">
        <f>CONCATENATE(Table1[[#This Row],[Base ]],"-",Table1[[#This Row],[Additive]])</f>
        <v>Carp Meat-Soapwort</v>
      </c>
      <c r="D113" s="4">
        <v>1</v>
      </c>
      <c r="E113" s="4">
        <v>0</v>
      </c>
      <c r="F113" s="4">
        <v>0</v>
      </c>
      <c r="G113" s="4">
        <v>1</v>
      </c>
      <c r="H113" s="4">
        <v>0</v>
      </c>
      <c r="I113" s="4">
        <v>0</v>
      </c>
      <c r="J113" s="4">
        <v>0</v>
      </c>
      <c r="K113" s="20">
        <v>63.778269184597399</v>
      </c>
      <c r="L113" s="20">
        <v>-868.00977283368604</v>
      </c>
      <c r="M113" s="20">
        <v>938.30796393054504</v>
      </c>
      <c r="N113" s="20">
        <v>-682.838665698868</v>
      </c>
      <c r="O113" s="20">
        <v>893.91863494949837</v>
      </c>
      <c r="P113" s="20" t="b">
        <f>IF(ISERROR(VLOOKUP(Table1[[#This Row],[Base ]],Stock,1,FALSE)),FALSE,TRUE)</f>
        <v>0</v>
      </c>
      <c r="Q113" s="29" t="b">
        <f>IF(ISERROR(VLOOKUP(Table1[[#This Row],[Additive]],Stock,1,FALSE)),FALSE,TRUE)</f>
        <v>1</v>
      </c>
    </row>
    <row r="114" spans="1:17" ht="12.75">
      <c r="A114" s="14" t="s">
        <v>358</v>
      </c>
      <c r="B114" s="14" t="s">
        <v>287</v>
      </c>
      <c r="C114" s="34" t="str">
        <f>CONCATENATE(Table1[[#This Row],[Base ]],"-",Table1[[#This Row],[Additive]])</f>
        <v>carrots-Bluebottle Clover</v>
      </c>
      <c r="D114" s="15">
        <v>1</v>
      </c>
      <c r="E114" s="15">
        <v>0</v>
      </c>
      <c r="F114" s="15">
        <v>0</v>
      </c>
      <c r="G114" s="15">
        <v>0</v>
      </c>
      <c r="H114" s="15">
        <v>0</v>
      </c>
      <c r="I114" s="15">
        <v>0</v>
      </c>
      <c r="J114" s="15">
        <v>0</v>
      </c>
      <c r="K114" s="16">
        <v>-708.02252912296899</v>
      </c>
      <c r="L114" s="16">
        <v>60.785542021968404</v>
      </c>
      <c r="M114" s="16">
        <v>-920.66679447039598</v>
      </c>
      <c r="N114" s="16">
        <v>664.00432127468696</v>
      </c>
      <c r="O114" s="16">
        <v>639.60181302767353</v>
      </c>
      <c r="P114" s="16" t="b">
        <f>IF(ISERROR(VLOOKUP(Table1[[#This Row],[Base ]],Stock,1,FALSE)),FALSE,TRUE)</f>
        <v>0</v>
      </c>
      <c r="Q114" s="29" t="b">
        <f>IF(ISERROR(VLOOKUP(Table1[[#This Row],[Additive]],Stock,1,FALSE)),FALSE,TRUE)</f>
        <v>1</v>
      </c>
    </row>
    <row r="115" spans="1:17" ht="12.75">
      <c r="A115" s="14" t="s">
        <v>358</v>
      </c>
      <c r="B115" s="14" t="s">
        <v>299</v>
      </c>
      <c r="C115" s="34" t="str">
        <f>CONCATENATE(Table1[[#This Row],[Base ]],"-",Table1[[#This Row],[Additive]])</f>
        <v>carrots-Carrot Juice</v>
      </c>
      <c r="D115" s="15">
        <v>1</v>
      </c>
      <c r="E115" s="15">
        <v>0</v>
      </c>
      <c r="F115" s="15">
        <v>1</v>
      </c>
      <c r="G115" s="15">
        <v>0</v>
      </c>
      <c r="H115" s="15">
        <v>0</v>
      </c>
      <c r="I115" s="15">
        <v>0</v>
      </c>
      <c r="J115" s="15">
        <v>0</v>
      </c>
      <c r="K115" s="16">
        <v>-708.02252912296899</v>
      </c>
      <c r="L115" s="16">
        <v>60.785542021968404</v>
      </c>
      <c r="M115" s="16">
        <v>-813.62480779842099</v>
      </c>
      <c r="N115" s="16">
        <v>-226.88024221394801</v>
      </c>
      <c r="O115" s="16">
        <v>306.4366895159792</v>
      </c>
      <c r="P115" s="16" t="b">
        <f>IF(ISERROR(VLOOKUP(Table1[[#This Row],[Base ]],Stock,1,FALSE)),FALSE,TRUE)</f>
        <v>0</v>
      </c>
      <c r="Q115" s="29" t="b">
        <f>IF(ISERROR(VLOOKUP(Table1[[#This Row],[Additive]],Stock,1,FALSE)),FALSE,TRUE)</f>
        <v>0</v>
      </c>
    </row>
    <row r="116" spans="1:17" ht="12.75">
      <c r="A116" s="3" t="s">
        <v>298</v>
      </c>
      <c r="B116" s="3" t="s">
        <v>300</v>
      </c>
      <c r="C116" s="13" t="str">
        <f>CONCATENATE(Table1[[#This Row],[Base ]],"-",Table1[[#This Row],[Additive]])</f>
        <v>Coconut Meat-Lavender Navarre</v>
      </c>
      <c r="D116" s="4">
        <v>1</v>
      </c>
      <c r="E116" s="4">
        <v>3</v>
      </c>
      <c r="F116" s="4">
        <v>-1</v>
      </c>
      <c r="G116" s="4">
        <v>2</v>
      </c>
      <c r="H116" s="4">
        <v>0</v>
      </c>
      <c r="I116" s="4">
        <v>-2</v>
      </c>
      <c r="J116" s="4">
        <v>2</v>
      </c>
      <c r="K116" s="20">
        <v>-332.799999999985</v>
      </c>
      <c r="L116" s="20">
        <v>690</v>
      </c>
      <c r="M116" s="20">
        <v>-256.672703620552</v>
      </c>
      <c r="N116" s="20">
        <v>785.64127098153301</v>
      </c>
      <c r="O116" s="20">
        <v>122.24000150934661</v>
      </c>
      <c r="P116" s="20" t="b">
        <f>IF(ISERROR(VLOOKUP(Table1[[#This Row],[Base ]],Stock,1,FALSE)),FALSE,TRUE)</f>
        <v>0</v>
      </c>
      <c r="Q116" s="29" t="b">
        <f>IF(ISERROR(VLOOKUP(Table1[[#This Row],[Additive]],Stock,1,FALSE)),FALSE,TRUE)</f>
        <v>0</v>
      </c>
    </row>
    <row r="117" spans="1:17" ht="12.75">
      <c r="A117" s="14" t="s">
        <v>298</v>
      </c>
      <c r="B117" s="14" t="s">
        <v>18</v>
      </c>
      <c r="C117" s="34" t="str">
        <f>CONCATENATE(Table1[[#This Row],[Base ]],"-",Table1[[#This Row],[Additive]])</f>
        <v>Coconut Meat-Carrots</v>
      </c>
      <c r="D117" s="15">
        <v>1</v>
      </c>
      <c r="E117" s="15">
        <v>0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6">
        <v>-332.799999999985</v>
      </c>
      <c r="L117" s="16">
        <v>690</v>
      </c>
      <c r="M117" s="16">
        <v>-708.02252912296899</v>
      </c>
      <c r="N117" s="16">
        <v>60.785542021968404</v>
      </c>
      <c r="O117" s="16">
        <v>732.60001398446389</v>
      </c>
      <c r="P117" s="16" t="b">
        <f>IF(ISERROR(VLOOKUP(Table1[[#This Row],[Base ]],Stock,1,FALSE)),FALSE,TRUE)</f>
        <v>0</v>
      </c>
      <c r="Q117" s="29" t="b">
        <f>IF(ISERROR(VLOOKUP(Table1[[#This Row],[Additive]],Stock,1,FALSE)),FALSE,TRUE)</f>
        <v>0</v>
      </c>
    </row>
    <row r="118" spans="1:17" ht="12.75">
      <c r="A118" s="4" t="s">
        <v>166</v>
      </c>
      <c r="B118" s="4" t="s">
        <v>73</v>
      </c>
      <c r="C118" s="35" t="str">
        <f>CONCATENATE(Table1[[#This Row],[Base ]],"-",Table1[[#This Row],[Additive]])</f>
        <v>Crimson Lettuce-Pippali</v>
      </c>
      <c r="D118" s="4">
        <v>1</v>
      </c>
      <c r="E118" s="4">
        <v>0</v>
      </c>
      <c r="F118" s="4">
        <v>0</v>
      </c>
      <c r="G118" s="4">
        <v>0</v>
      </c>
      <c r="H118" s="4">
        <v>-1</v>
      </c>
      <c r="I118" s="4">
        <v>-1</v>
      </c>
      <c r="J118" s="4">
        <v>0</v>
      </c>
      <c r="K118" s="20">
        <v>-507.31785196267998</v>
      </c>
      <c r="L118" s="20">
        <v>-48.850946929167002</v>
      </c>
      <c r="M118" s="20">
        <v>-29.778363486510798</v>
      </c>
      <c r="N118" s="20">
        <v>-749.63686772732797</v>
      </c>
      <c r="O118" s="20">
        <v>848.02409744240617</v>
      </c>
      <c r="P118" s="20" t="b">
        <f>IF(ISERROR(VLOOKUP(Table1[[#This Row],[Base ]],Stock,1,FALSE)),FALSE,TRUE)</f>
        <v>0</v>
      </c>
      <c r="Q118" s="29" t="b">
        <f>IF(ISERROR(VLOOKUP(Table1[[#This Row],[Additive]],Stock,1,FALSE)),FALSE,TRUE)</f>
        <v>0</v>
      </c>
    </row>
    <row r="119" spans="1:17" ht="12.75">
      <c r="A119" s="3" t="s">
        <v>0</v>
      </c>
      <c r="B119" s="3" t="s">
        <v>281</v>
      </c>
      <c r="C119" s="13" t="str">
        <f>CONCATENATE(Table1[[#This Row],[Base ]],"-",Table1[[#This Row],[Additive]])</f>
        <v>Honey-Dwarf Wild Lettuce</v>
      </c>
      <c r="D119" s="4">
        <v>1</v>
      </c>
      <c r="E119" s="4">
        <v>1</v>
      </c>
      <c r="F119" s="4">
        <v>0</v>
      </c>
      <c r="G119" s="4">
        <v>0</v>
      </c>
      <c r="H119" s="4">
        <v>0</v>
      </c>
      <c r="I119" s="4">
        <v>1</v>
      </c>
      <c r="J119" s="4">
        <v>0</v>
      </c>
      <c r="K119" s="20">
        <v>-21.5825195891885</v>
      </c>
      <c r="L119" s="20">
        <v>427.02795262479998</v>
      </c>
      <c r="M119" s="20">
        <v>73.580395308128601</v>
      </c>
      <c r="N119" s="20">
        <v>697.51045176767502</v>
      </c>
      <c r="O119" s="20">
        <v>286.73465558653601</v>
      </c>
      <c r="P119" s="20" t="b">
        <f>IF(ISERROR(VLOOKUP(Table1[[#This Row],[Base ]],Stock,1,FALSE)),FALSE,TRUE)</f>
        <v>0</v>
      </c>
      <c r="Q119" s="29" t="b">
        <f>IF(ISERROR(VLOOKUP(Table1[[#This Row],[Additive]],Stock,1,FALSE)),FALSE,TRUE)</f>
        <v>1</v>
      </c>
    </row>
    <row r="120" spans="1:17" ht="12.75">
      <c r="A120" s="3" t="s">
        <v>0</v>
      </c>
      <c r="B120" s="3" t="s">
        <v>295</v>
      </c>
      <c r="C120" s="13" t="str">
        <f>CONCATENATE(Table1[[#This Row],[Base ]],"-",Table1[[#This Row],[Additive]])</f>
        <v>Honey-Nefertari's Crown</v>
      </c>
      <c r="D120" s="4">
        <v>1</v>
      </c>
      <c r="E120" s="4">
        <v>1</v>
      </c>
      <c r="F120" s="4">
        <v>0</v>
      </c>
      <c r="G120" s="4">
        <v>0</v>
      </c>
      <c r="H120" s="4">
        <v>0</v>
      </c>
      <c r="I120" s="4">
        <v>0</v>
      </c>
      <c r="J120" s="4">
        <v>1</v>
      </c>
      <c r="K120" s="20">
        <v>-21.5825195891885</v>
      </c>
      <c r="L120" s="20">
        <v>427.02795262479998</v>
      </c>
      <c r="M120" s="20">
        <v>130.451415539859</v>
      </c>
      <c r="N120" s="20">
        <v>965.56765737765795</v>
      </c>
      <c r="O120" s="20">
        <v>559.58853725404242</v>
      </c>
      <c r="P120" s="20" t="b">
        <f>IF(ISERROR(VLOOKUP(Table1[[#This Row],[Base ]],Stock,1,FALSE)),FALSE,TRUE)</f>
        <v>0</v>
      </c>
      <c r="Q120" s="29" t="b">
        <f>IF(ISERROR(VLOOKUP(Table1[[#This Row],[Additive]],Stock,1,FALSE)),FALSE,TRUE)</f>
        <v>0</v>
      </c>
    </row>
    <row r="121" spans="1:17" ht="12.75">
      <c r="A121" s="4" t="s">
        <v>0</v>
      </c>
      <c r="B121" s="4" t="s">
        <v>316</v>
      </c>
      <c r="C121" s="35" t="str">
        <f>CONCATENATE(Table1[[#This Row],[Base ]],"-",Table1[[#This Row],[Additive]])</f>
        <v>Honey-Earth apple</v>
      </c>
      <c r="D121" s="4">
        <v>1</v>
      </c>
      <c r="E121" s="4">
        <v>0</v>
      </c>
      <c r="F121" s="4">
        <v>0</v>
      </c>
      <c r="G121" s="4">
        <v>0</v>
      </c>
      <c r="H121" s="4">
        <v>0</v>
      </c>
      <c r="I121" s="4">
        <v>1</v>
      </c>
      <c r="J121" s="4">
        <v>0</v>
      </c>
      <c r="K121" s="20">
        <v>-21.5825195891885</v>
      </c>
      <c r="L121" s="20">
        <v>427.02795262479998</v>
      </c>
      <c r="M121" s="20">
        <v>224.69712933545401</v>
      </c>
      <c r="N121" s="20">
        <v>-85.474911918909001</v>
      </c>
      <c r="O121" s="20">
        <v>568.60606015056896</v>
      </c>
      <c r="P121" s="20" t="b">
        <f>IF(ISERROR(VLOOKUP(Table1[[#This Row],[Base ]],Stock,1,FALSE)),FALSE,TRUE)</f>
        <v>0</v>
      </c>
      <c r="Q121" s="29" t="b">
        <f>IF(ISERROR(VLOOKUP(Table1[[#This Row],[Additive]],Stock,1,FALSE)),FALSE,TRUE)</f>
        <v>0</v>
      </c>
    </row>
    <row r="122" spans="1:17" ht="12.75">
      <c r="A122" s="4" t="s">
        <v>0</v>
      </c>
      <c r="B122" s="4" t="s">
        <v>7</v>
      </c>
      <c r="C122" s="35" t="str">
        <f>CONCATENATE(Table1[[#This Row],[Base ]],"-",Table1[[#This Row],[Additive]])</f>
        <v>Honey-Lemondrop</v>
      </c>
      <c r="D122" s="4">
        <v>1</v>
      </c>
      <c r="E122" s="4">
        <v>1</v>
      </c>
      <c r="F122" s="4">
        <v>0</v>
      </c>
      <c r="G122" s="4">
        <v>0</v>
      </c>
      <c r="H122" s="4">
        <v>-1</v>
      </c>
      <c r="I122" s="4">
        <v>0</v>
      </c>
      <c r="J122" s="4">
        <v>0</v>
      </c>
      <c r="K122" s="20">
        <v>-21.5825195891885</v>
      </c>
      <c r="L122" s="20">
        <v>427.02795262479998</v>
      </c>
      <c r="M122" s="20">
        <v>-810.51122258863199</v>
      </c>
      <c r="N122" s="20">
        <v>5.6873279559155101</v>
      </c>
      <c r="O122" s="20">
        <v>894.39164822394775</v>
      </c>
      <c r="P122" s="20" t="b">
        <f>IF(ISERROR(VLOOKUP(Table1[[#This Row],[Base ]],Stock,1,FALSE)),FALSE,TRUE)</f>
        <v>0</v>
      </c>
      <c r="Q122" s="29" t="b">
        <f>IF(ISERROR(VLOOKUP(Table1[[#This Row],[Additive]],Stock,1,FALSE)),FALSE,TRUE)</f>
        <v>1</v>
      </c>
    </row>
    <row r="123" spans="1:17" ht="12.75">
      <c r="A123" s="3" t="s">
        <v>0</v>
      </c>
      <c r="B123" s="3" t="s">
        <v>240</v>
      </c>
      <c r="C123" s="13" t="str">
        <f>CONCATENATE(Table1[[#This Row],[Base ]],"-",Table1[[#This Row],[Additive]])</f>
        <v>Honey-Cobra Hood</v>
      </c>
      <c r="D123" s="4">
        <v>1</v>
      </c>
      <c r="E123" s="4">
        <v>0</v>
      </c>
      <c r="F123" s="4">
        <v>0</v>
      </c>
      <c r="G123" s="4">
        <v>0</v>
      </c>
      <c r="H123" s="4">
        <v>0</v>
      </c>
      <c r="I123" s="4">
        <v>1</v>
      </c>
      <c r="J123" s="4">
        <v>0</v>
      </c>
      <c r="K123" s="20">
        <v>-21.5825195891885</v>
      </c>
      <c r="L123" s="20">
        <v>427.02795262479998</v>
      </c>
      <c r="M123" s="20">
        <v>-669.55678031416903</v>
      </c>
      <c r="N123" s="20">
        <v>8.9167751640175403</v>
      </c>
      <c r="O123" s="20">
        <v>771.15990512975122</v>
      </c>
      <c r="P123" s="20" t="b">
        <f>IF(ISERROR(VLOOKUP(Table1[[#This Row],[Base ]],Stock,1,FALSE)),FALSE,TRUE)</f>
        <v>0</v>
      </c>
      <c r="Q123" s="29" t="b">
        <f>IF(ISERROR(VLOOKUP(Table1[[#This Row],[Additive]],Stock,1,FALSE)),FALSE,TRUE)</f>
        <v>0</v>
      </c>
    </row>
    <row r="124" spans="1:17" ht="12.75">
      <c r="A124" s="3" t="s">
        <v>0</v>
      </c>
      <c r="B124" s="3" t="s">
        <v>127</v>
      </c>
      <c r="C124" s="13" t="str">
        <f>CONCATENATE(Table1[[#This Row],[Base ]],"-",Table1[[#This Row],[Additive]])</f>
        <v>Honey-Shyamalata</v>
      </c>
      <c r="D124" s="4">
        <v>1</v>
      </c>
      <c r="E124" s="4">
        <v>1</v>
      </c>
      <c r="F124" s="4">
        <v>0</v>
      </c>
      <c r="G124" s="4">
        <v>0</v>
      </c>
      <c r="H124" s="4">
        <v>0</v>
      </c>
      <c r="I124" s="4">
        <v>0</v>
      </c>
      <c r="J124" s="4">
        <v>1</v>
      </c>
      <c r="K124" s="20">
        <v>-21.5825195891885</v>
      </c>
      <c r="L124" s="20">
        <v>427.02795262479998</v>
      </c>
      <c r="M124" s="20">
        <v>-869.97314711405397</v>
      </c>
      <c r="N124" s="20">
        <v>572.41062974749798</v>
      </c>
      <c r="O124" s="20">
        <v>860.75709679293254</v>
      </c>
      <c r="P124" s="20" t="b">
        <f>IF(ISERROR(VLOOKUP(Table1[[#This Row],[Base ]],Stock,1,FALSE)),FALSE,TRUE)</f>
        <v>0</v>
      </c>
      <c r="Q124" s="29" t="b">
        <f>IF(ISERROR(VLOOKUP(Table1[[#This Row],[Additive]],Stock,1,FALSE)),FALSE,TRUE)</f>
        <v>0</v>
      </c>
    </row>
    <row r="125" spans="1:17" ht="12.75">
      <c r="A125" s="3" t="s">
        <v>0</v>
      </c>
      <c r="B125" s="3" t="s">
        <v>132</v>
      </c>
      <c r="C125" s="13" t="str">
        <f>CONCATENATE(Table1[[#This Row],[Base ]],"-",Table1[[#This Row],[Additive]])</f>
        <v>Honey-Medusafish</v>
      </c>
      <c r="D125" s="4">
        <v>1</v>
      </c>
      <c r="E125" s="4">
        <v>0</v>
      </c>
      <c r="F125" s="4">
        <v>0</v>
      </c>
      <c r="G125" s="4">
        <v>0</v>
      </c>
      <c r="H125" s="4">
        <v>0</v>
      </c>
      <c r="I125" s="4">
        <v>1</v>
      </c>
      <c r="J125" s="4">
        <v>0</v>
      </c>
      <c r="K125" s="20">
        <v>-21.5825195891885</v>
      </c>
      <c r="L125" s="20">
        <v>427.02795262479998</v>
      </c>
      <c r="M125" s="20">
        <v>-6.8150000000000102</v>
      </c>
      <c r="N125" s="20">
        <v>-498.900000000001</v>
      </c>
      <c r="O125" s="20">
        <v>926.04570788205308</v>
      </c>
      <c r="P125" s="20" t="b">
        <f>IF(ISERROR(VLOOKUP(Table1[[#This Row],[Base ]],Stock,1,FALSE)),FALSE,TRUE)</f>
        <v>0</v>
      </c>
      <c r="Q125" s="29" t="b">
        <f>IF(ISERROR(VLOOKUP(Table1[[#This Row],[Additive]],Stock,1,FALSE)),FALSE,TRUE)</f>
        <v>0</v>
      </c>
    </row>
    <row r="126" spans="1:17" ht="12.75">
      <c r="A126" s="3" t="s">
        <v>0</v>
      </c>
      <c r="B126" s="3" t="s">
        <v>86</v>
      </c>
      <c r="C126" s="13" t="str">
        <f>CONCATENATE(Table1[[#This Row],[Base ]],"-",Table1[[#This Row],[Additive]])</f>
        <v>Honey-Asafoetida</v>
      </c>
      <c r="D126" s="4">
        <v>1</v>
      </c>
      <c r="E126" s="4">
        <v>0</v>
      </c>
      <c r="F126" s="4">
        <v>0</v>
      </c>
      <c r="G126" s="4">
        <v>0</v>
      </c>
      <c r="H126" s="4">
        <v>0</v>
      </c>
      <c r="I126" s="4">
        <v>1</v>
      </c>
      <c r="J126" s="4">
        <v>0</v>
      </c>
      <c r="K126" s="20">
        <v>-21.5825195891885</v>
      </c>
      <c r="L126" s="20">
        <v>427.02795262479998</v>
      </c>
      <c r="M126" s="20">
        <v>-940.76464041542204</v>
      </c>
      <c r="N126" s="20">
        <v>45.988594919525099</v>
      </c>
      <c r="O126" s="20">
        <v>995.03103638382106</v>
      </c>
      <c r="P126" s="20" t="b">
        <f>IF(ISERROR(VLOOKUP(Table1[[#This Row],[Base ]],Stock,1,FALSE)),FALSE,TRUE)</f>
        <v>0</v>
      </c>
      <c r="Q126" s="29" t="b">
        <f>IF(ISERROR(VLOOKUP(Table1[[#This Row],[Additive]],Stock,1,FALSE)),FALSE,TRUE)</f>
        <v>0</v>
      </c>
    </row>
    <row r="127" spans="1:17" ht="12.75">
      <c r="A127" s="17" t="s">
        <v>0</v>
      </c>
      <c r="B127" s="17" t="s">
        <v>1</v>
      </c>
      <c r="C127" s="37" t="str">
        <f>CONCATENATE(Table1[[#This Row],[Base ]],"-",Table1[[#This Row],[Additive]])</f>
        <v>Honey-Oil</v>
      </c>
      <c r="D127" s="18">
        <v>1</v>
      </c>
      <c r="E127" s="18">
        <v>1</v>
      </c>
      <c r="F127" s="18">
        <v>0</v>
      </c>
      <c r="G127" s="18">
        <v>0</v>
      </c>
      <c r="H127" s="18">
        <v>0</v>
      </c>
      <c r="I127" s="18">
        <v>1</v>
      </c>
      <c r="J127" s="18">
        <v>0</v>
      </c>
      <c r="K127" s="19">
        <v>-21.5825195891885</v>
      </c>
      <c r="L127" s="19">
        <v>427.02795262479998</v>
      </c>
      <c r="M127" s="19">
        <v>270.24</v>
      </c>
      <c r="N127" s="19">
        <v>700.60000000000105</v>
      </c>
      <c r="O127" s="19">
        <v>400.00256004735962</v>
      </c>
      <c r="P127" s="19" t="b">
        <f>IF(ISERROR(VLOOKUP(Table1[[#This Row],[Base ]],Stock,1,FALSE)),FALSE,TRUE)</f>
        <v>0</v>
      </c>
      <c r="Q127" s="29" t="b">
        <f>IF(ISERROR(VLOOKUP(Table1[[#This Row],[Additive]],Stock,1,FALSE)),FALSE,TRUE)</f>
        <v>0</v>
      </c>
    </row>
    <row r="128" spans="1:17" ht="12.75">
      <c r="A128" s="3" t="s">
        <v>168</v>
      </c>
      <c r="B128" s="3" t="s">
        <v>164</v>
      </c>
      <c r="C128" s="13" t="str">
        <f>CONCATENATE(Table1[[#This Row],[Base ]],"-",Table1[[#This Row],[Additive]])</f>
        <v>Iron Knot-Royal Rosemary</v>
      </c>
      <c r="D128" s="4">
        <v>1</v>
      </c>
      <c r="E128" s="4">
        <v>1</v>
      </c>
      <c r="F128" s="4">
        <v>0</v>
      </c>
      <c r="G128" s="4">
        <v>0</v>
      </c>
      <c r="H128" s="4">
        <v>0</v>
      </c>
      <c r="I128" s="4">
        <v>0</v>
      </c>
      <c r="J128" s="4">
        <v>0</v>
      </c>
      <c r="K128" s="20">
        <v>-568.83383693742405</v>
      </c>
      <c r="L128" s="20">
        <v>-345.54726723189799</v>
      </c>
      <c r="M128" s="20">
        <v>306.18728696349598</v>
      </c>
      <c r="N128" s="20">
        <v>77.765450661154503</v>
      </c>
      <c r="O128" s="20">
        <v>972.03684313035797</v>
      </c>
      <c r="P128" s="20" t="b">
        <f>IF(ISERROR(VLOOKUP(Table1[[#This Row],[Base ]],Stock,1,FALSE)),FALSE,TRUE)</f>
        <v>0</v>
      </c>
      <c r="Q128" s="29" t="b">
        <f>IF(ISERROR(VLOOKUP(Table1[[#This Row],[Additive]],Stock,1,FALSE)),FALSE,TRUE)</f>
        <v>0</v>
      </c>
    </row>
    <row r="129" spans="1:17" ht="12.75">
      <c r="A129" s="3" t="s">
        <v>4</v>
      </c>
      <c r="B129" s="3" t="s">
        <v>93</v>
      </c>
      <c r="C129" s="13" t="str">
        <f>CONCATENATE(Table1[[#This Row],[Base ]],"-",Table1[[#This Row],[Additive]])</f>
        <v>Mutton-Maragosa</v>
      </c>
      <c r="D129" s="4">
        <v>1</v>
      </c>
      <c r="E129" s="4">
        <v>1</v>
      </c>
      <c r="F129" s="4">
        <v>2</v>
      </c>
      <c r="G129" s="4">
        <v>-1</v>
      </c>
      <c r="H129" s="4">
        <v>0</v>
      </c>
      <c r="I129" s="4">
        <v>0</v>
      </c>
      <c r="J129" s="4">
        <v>0</v>
      </c>
      <c r="K129" s="20">
        <v>-725.95384242315504</v>
      </c>
      <c r="L129" s="20">
        <v>-744.09917160976795</v>
      </c>
      <c r="M129" s="20">
        <v>-211.27</v>
      </c>
      <c r="N129" s="20">
        <v>-909.900000000001</v>
      </c>
      <c r="O129" s="20">
        <v>540.73040634529752</v>
      </c>
      <c r="P129" s="20" t="b">
        <f>IF(ISERROR(VLOOKUP(Table1[[#This Row],[Base ]],Stock,1,FALSE)),FALSE,TRUE)</f>
        <v>0</v>
      </c>
      <c r="Q129" s="29" t="b">
        <f>IF(ISERROR(VLOOKUP(Table1[[#This Row],[Additive]],Stock,1,FALSE)),FALSE,TRUE)</f>
        <v>0</v>
      </c>
    </row>
    <row r="130" spans="1:17" ht="12.75">
      <c r="A130" s="14" t="s">
        <v>4</v>
      </c>
      <c r="B130" s="14" t="s">
        <v>337</v>
      </c>
      <c r="C130" s="34" t="str">
        <f>CONCATENATE(Table1[[#This Row],[Base ]],"-",Table1[[#This Row],[Additive]])</f>
        <v>Mutton-Dark Ochoa</v>
      </c>
      <c r="D130" s="15">
        <v>1</v>
      </c>
      <c r="E130" s="15">
        <v>1</v>
      </c>
      <c r="F130" s="15">
        <v>1</v>
      </c>
      <c r="G130" s="15">
        <v>0</v>
      </c>
      <c r="H130" s="15">
        <v>0</v>
      </c>
      <c r="I130" s="15">
        <v>0</v>
      </c>
      <c r="J130" s="15">
        <v>0</v>
      </c>
      <c r="K130" s="16">
        <v>-725.95384242315504</v>
      </c>
      <c r="L130" s="16">
        <v>-744.09917160976795</v>
      </c>
      <c r="M130" s="16">
        <v>-989.34232949758996</v>
      </c>
      <c r="N130" s="16">
        <v>-398.308892568781</v>
      </c>
      <c r="O130" s="16">
        <v>434.67736564330488</v>
      </c>
      <c r="P130" s="16" t="b">
        <f>IF(ISERROR(VLOOKUP(Table1[[#This Row],[Base ]],Stock,1,FALSE)),FALSE,TRUE)</f>
        <v>0</v>
      </c>
      <c r="Q130" s="29" t="b">
        <f>IF(ISERROR(VLOOKUP(Table1[[#This Row],[Additive]],Stock,1,FALSE)),FALSE,TRUE)</f>
        <v>1</v>
      </c>
    </row>
    <row r="131" spans="1:17" ht="12.75">
      <c r="A131" s="14" t="s">
        <v>360</v>
      </c>
      <c r="B131" s="14" t="s">
        <v>256</v>
      </c>
      <c r="C131" s="34" t="str">
        <f>CONCATENATE(Table1[[#This Row],[Base ]],"-",Table1[[#This Row],[Additive]])</f>
        <v>mutton-Indigo Damia</v>
      </c>
      <c r="D131" s="15">
        <v>1</v>
      </c>
      <c r="E131" s="15">
        <v>0</v>
      </c>
      <c r="F131" s="15">
        <v>1</v>
      </c>
      <c r="G131" s="15">
        <v>-1</v>
      </c>
      <c r="H131" s="15">
        <v>0</v>
      </c>
      <c r="I131" s="15">
        <v>0</v>
      </c>
      <c r="J131" s="15">
        <v>1</v>
      </c>
      <c r="K131" s="16">
        <v>-725.95384242315504</v>
      </c>
      <c r="L131" s="16">
        <v>-744.09917160976795</v>
      </c>
      <c r="M131" s="16">
        <v>-519.10606039821698</v>
      </c>
      <c r="N131" s="16">
        <v>-611.64188543053206</v>
      </c>
      <c r="O131" s="16">
        <v>245.62356888255712</v>
      </c>
      <c r="P131" s="16" t="b">
        <f>IF(ISERROR(VLOOKUP(Table1[[#This Row],[Base ]],Stock,1,FALSE)),FALSE,TRUE)</f>
        <v>0</v>
      </c>
      <c r="Q131" s="29" t="b">
        <f>IF(ISERROR(VLOOKUP(Table1[[#This Row],[Additive]],Stock,1,FALSE)),FALSE,TRUE)</f>
        <v>1</v>
      </c>
    </row>
    <row r="132" spans="1:17" ht="12.75">
      <c r="A132" s="14" t="s">
        <v>360</v>
      </c>
      <c r="B132" s="14" t="s">
        <v>7</v>
      </c>
      <c r="C132" s="34" t="str">
        <f>CONCATENATE(Table1[[#This Row],[Base ]],"-",Table1[[#This Row],[Additive]])</f>
        <v>mutton-Lemondrop</v>
      </c>
      <c r="D132" s="15">
        <v>1</v>
      </c>
      <c r="E132" s="15">
        <v>1</v>
      </c>
      <c r="F132" s="15">
        <v>1</v>
      </c>
      <c r="G132" s="15">
        <v>0</v>
      </c>
      <c r="H132" s="15">
        <v>0</v>
      </c>
      <c r="I132" s="15">
        <v>0</v>
      </c>
      <c r="J132" s="15">
        <v>0</v>
      </c>
      <c r="K132" s="16">
        <v>-725.95384242315504</v>
      </c>
      <c r="L132" s="16">
        <v>-744.09917160976795</v>
      </c>
      <c r="M132" s="16">
        <v>-810.51122258863199</v>
      </c>
      <c r="N132" s="16">
        <v>5.6873279559155101</v>
      </c>
      <c r="O132" s="16">
        <v>754.5394260550006</v>
      </c>
      <c r="P132" s="16" t="b">
        <f>IF(ISERROR(VLOOKUP(Table1[[#This Row],[Base ]],Stock,1,FALSE)),FALSE,TRUE)</f>
        <v>0</v>
      </c>
      <c r="Q132" s="29" t="b">
        <f>IF(ISERROR(VLOOKUP(Table1[[#This Row],[Additive]],Stock,1,FALSE)),FALSE,TRUE)</f>
        <v>1</v>
      </c>
    </row>
    <row r="133" spans="1:17" ht="12.75">
      <c r="A133" s="3" t="s">
        <v>4</v>
      </c>
      <c r="B133" s="3" t="s">
        <v>258</v>
      </c>
      <c r="C133" s="13" t="str">
        <f>CONCATENATE(Table1[[#This Row],[Base ]],"-",Table1[[#This Row],[Additive]])</f>
        <v>Mutton-Carp Meat</v>
      </c>
      <c r="D133" s="4">
        <v>1</v>
      </c>
      <c r="E133" s="4">
        <v>1</v>
      </c>
      <c r="F133" s="4">
        <v>0</v>
      </c>
      <c r="G133" s="4">
        <v>1</v>
      </c>
      <c r="H133" s="4">
        <v>0</v>
      </c>
      <c r="I133" s="4">
        <v>0</v>
      </c>
      <c r="J133" s="4">
        <v>0</v>
      </c>
      <c r="K133" s="20">
        <v>-725.95384242315504</v>
      </c>
      <c r="L133" s="20">
        <v>-744.09917160976795</v>
      </c>
      <c r="M133" s="20">
        <v>63.778269184597399</v>
      </c>
      <c r="N133" s="20">
        <v>-868.00977283368604</v>
      </c>
      <c r="O133" s="20">
        <v>799.39392366974653</v>
      </c>
      <c r="P133" s="20" t="b">
        <f>IF(ISERROR(VLOOKUP(Table1[[#This Row],[Base ]],Stock,1,FALSE)),FALSE,TRUE)</f>
        <v>0</v>
      </c>
      <c r="Q133" s="29" t="b">
        <f>IF(ISERROR(VLOOKUP(Table1[[#This Row],[Additive]],Stock,1,FALSE)),FALSE,TRUE)</f>
        <v>0</v>
      </c>
    </row>
    <row r="134" spans="1:17" ht="12.75">
      <c r="A134" s="14" t="s">
        <v>360</v>
      </c>
      <c r="B134" s="14" t="s">
        <v>18</v>
      </c>
      <c r="C134" s="34" t="str">
        <f>CONCATENATE(Table1[[#This Row],[Base ]],"-",Table1[[#This Row],[Additive]])</f>
        <v>mutton-Carrots</v>
      </c>
      <c r="D134" s="15">
        <v>1</v>
      </c>
      <c r="E134" s="15">
        <v>1</v>
      </c>
      <c r="F134" s="15">
        <v>1</v>
      </c>
      <c r="G134" s="15">
        <v>0</v>
      </c>
      <c r="H134" s="15">
        <v>0</v>
      </c>
      <c r="I134" s="15">
        <v>0</v>
      </c>
      <c r="J134" s="15">
        <v>0</v>
      </c>
      <c r="K134" s="16">
        <v>-725.95384242315504</v>
      </c>
      <c r="L134" s="16">
        <v>-744.09917160976795</v>
      </c>
      <c r="M134" s="16">
        <v>-708.02252912296899</v>
      </c>
      <c r="N134" s="16">
        <v>60.785542021968404</v>
      </c>
      <c r="O134" s="16">
        <v>805.08442677442952</v>
      </c>
      <c r="P134" s="16" t="b">
        <f>IF(ISERROR(VLOOKUP(Table1[[#This Row],[Base ]],Stock,1,FALSE)),FALSE,TRUE)</f>
        <v>0</v>
      </c>
      <c r="Q134" s="29" t="b">
        <f>IF(ISERROR(VLOOKUP(Table1[[#This Row],[Additive]],Stock,1,FALSE)),FALSE,TRUE)</f>
        <v>0</v>
      </c>
    </row>
    <row r="135" spans="1:17" ht="12.75">
      <c r="A135" s="14" t="s">
        <v>360</v>
      </c>
      <c r="B135" s="14" t="s">
        <v>298</v>
      </c>
      <c r="C135" s="34" t="str">
        <f>CONCATENATE(Table1[[#This Row],[Base ]],"-",Table1[[#This Row],[Additive]])</f>
        <v>mutton-Coconut Meat</v>
      </c>
      <c r="D135" s="15">
        <v>1</v>
      </c>
      <c r="E135" s="15">
        <v>0</v>
      </c>
      <c r="F135" s="15">
        <v>0</v>
      </c>
      <c r="G135" s="15">
        <v>0</v>
      </c>
      <c r="H135" s="15">
        <v>0</v>
      </c>
      <c r="I135" s="15">
        <v>0</v>
      </c>
      <c r="J135" s="15">
        <v>0</v>
      </c>
      <c r="K135" s="16">
        <v>-725.95384242315504</v>
      </c>
      <c r="L135" s="16">
        <v>-744.09917160976795</v>
      </c>
      <c r="M135" s="16">
        <v>-332.799999999985</v>
      </c>
      <c r="N135" s="16">
        <v>690</v>
      </c>
      <c r="O135" s="16">
        <v>1487.0139131238568</v>
      </c>
      <c r="P135" s="16" t="b">
        <f>IF(ISERROR(VLOOKUP(Table1[[#This Row],[Base ]],Stock,1,FALSE)),FALSE,TRUE)</f>
        <v>0</v>
      </c>
      <c r="Q135" s="29" t="b">
        <f>IF(ISERROR(VLOOKUP(Table1[[#This Row],[Additive]],Stock,1,FALSE)),FALSE,TRUE)</f>
        <v>0</v>
      </c>
    </row>
    <row r="136" spans="1:17" ht="12.75">
      <c r="A136" s="14" t="s">
        <v>360</v>
      </c>
      <c r="B136" s="14" t="s">
        <v>93</v>
      </c>
      <c r="C136" s="34" t="str">
        <f>CONCATENATE(Table1[[#This Row],[Base ]],"-",Table1[[#This Row],[Additive]])</f>
        <v>mutton-Maragosa</v>
      </c>
      <c r="D136" s="15">
        <v>1</v>
      </c>
      <c r="E136" s="15">
        <v>1</v>
      </c>
      <c r="F136" s="15">
        <v>1</v>
      </c>
      <c r="G136" s="15">
        <v>0</v>
      </c>
      <c r="H136" s="15">
        <v>0</v>
      </c>
      <c r="I136" s="15">
        <v>0</v>
      </c>
      <c r="J136" s="15">
        <v>0</v>
      </c>
      <c r="K136" s="16">
        <v>-725.95384242315504</v>
      </c>
      <c r="L136" s="16">
        <v>-744.09917160976795</v>
      </c>
      <c r="M136" s="16">
        <v>-211.27</v>
      </c>
      <c r="N136" s="16">
        <v>-909.900000000001</v>
      </c>
      <c r="O136" s="16">
        <v>540.73040634529752</v>
      </c>
      <c r="P136" s="16" t="b">
        <f>IF(ISERROR(VLOOKUP(Table1[[#This Row],[Base ]],Stock,1,FALSE)),FALSE,TRUE)</f>
        <v>0</v>
      </c>
      <c r="Q136" s="29" t="b">
        <f>IF(ISERROR(VLOOKUP(Table1[[#This Row],[Additive]],Stock,1,FALSE)),FALSE,TRUE)</f>
        <v>0</v>
      </c>
    </row>
    <row r="137" spans="1:17" ht="12.75">
      <c r="A137" s="4" t="s">
        <v>1</v>
      </c>
      <c r="B137" s="4" t="s">
        <v>2</v>
      </c>
      <c r="C137" s="35" t="str">
        <f>CONCATENATE(Table1[[#This Row],[Base ]],"-",Table1[[#This Row],[Additive]])</f>
        <v>Oil-Onions</v>
      </c>
      <c r="D137" s="4">
        <v>1</v>
      </c>
      <c r="E137" s="4">
        <v>-2</v>
      </c>
      <c r="F137" s="4">
        <v>0</v>
      </c>
      <c r="G137" s="4">
        <v>0</v>
      </c>
      <c r="H137" s="4">
        <v>0</v>
      </c>
      <c r="I137" s="4">
        <v>2</v>
      </c>
      <c r="J137" s="4">
        <v>-1</v>
      </c>
      <c r="K137" s="20">
        <v>270.24</v>
      </c>
      <c r="L137" s="20">
        <v>700.60000000000105</v>
      </c>
      <c r="M137" s="20">
        <v>477.780000000016</v>
      </c>
      <c r="N137" s="20">
        <v>502.280000000001</v>
      </c>
      <c r="O137" s="20">
        <v>287.06040130956177</v>
      </c>
      <c r="P137" s="20" t="b">
        <f>IF(ISERROR(VLOOKUP(Table1[[#This Row],[Base ]],Stock,1,FALSE)),FALSE,TRUE)</f>
        <v>0</v>
      </c>
      <c r="Q137" s="29" t="b">
        <f>IF(ISERROR(VLOOKUP(Table1[[#This Row],[Additive]],Stock,1,FALSE)),FALSE,TRUE)</f>
        <v>0</v>
      </c>
    </row>
    <row r="138" spans="1:17" ht="12.75">
      <c r="A138" s="4" t="s">
        <v>1</v>
      </c>
      <c r="B138" s="4" t="s">
        <v>325</v>
      </c>
      <c r="C138" s="35" t="str">
        <f>CONCATENATE(Table1[[#This Row],[Base ]],"-",Table1[[#This Row],[Additive]])</f>
        <v>Oil-Hairy tooth</v>
      </c>
      <c r="D138" s="4">
        <v>1</v>
      </c>
      <c r="E138" s="4">
        <v>-2</v>
      </c>
      <c r="F138" s="4">
        <v>0</v>
      </c>
      <c r="G138" s="4">
        <v>2</v>
      </c>
      <c r="H138" s="4">
        <v>-1</v>
      </c>
      <c r="I138" s="4">
        <v>2</v>
      </c>
      <c r="J138" s="4">
        <v>0</v>
      </c>
      <c r="K138" s="20">
        <v>270.24</v>
      </c>
      <c r="L138" s="20">
        <v>700.60000000000105</v>
      </c>
      <c r="M138" s="20">
        <v>592.36530026925004</v>
      </c>
      <c r="N138" s="20">
        <v>158.28338866021599</v>
      </c>
      <c r="O138" s="20">
        <v>630.77096953539478</v>
      </c>
      <c r="P138" s="20" t="b">
        <f>IF(ISERROR(VLOOKUP(Table1[[#This Row],[Base ]],Stock,1,FALSE)),FALSE,TRUE)</f>
        <v>0</v>
      </c>
      <c r="Q138" s="29" t="b">
        <f>IF(ISERROR(VLOOKUP(Table1[[#This Row],[Additive]],Stock,1,FALSE)),FALSE,TRUE)</f>
        <v>0</v>
      </c>
    </row>
    <row r="139" spans="1:17" ht="12.75">
      <c r="A139" s="3" t="s">
        <v>1</v>
      </c>
      <c r="B139" s="3" t="s">
        <v>39</v>
      </c>
      <c r="C139" s="13" t="str">
        <f>CONCATENATE(Table1[[#This Row],[Base ]],"-",Table1[[#This Row],[Additive]])</f>
        <v>Oil-Brain</v>
      </c>
      <c r="D139" s="4">
        <v>1</v>
      </c>
      <c r="E139" s="4">
        <v>-1</v>
      </c>
      <c r="F139" s="4">
        <v>0</v>
      </c>
      <c r="G139" s="4">
        <v>0</v>
      </c>
      <c r="H139" s="4">
        <v>0</v>
      </c>
      <c r="I139" s="4">
        <v>0</v>
      </c>
      <c r="J139" s="4">
        <v>0</v>
      </c>
      <c r="K139" s="20">
        <v>270.24</v>
      </c>
      <c r="L139" s="20">
        <v>700.60000000000105</v>
      </c>
      <c r="M139" s="20">
        <v>-48.345976076865497</v>
      </c>
      <c r="N139" s="20">
        <v>97.452742114383796</v>
      </c>
      <c r="O139" s="20">
        <v>682.11702723784015</v>
      </c>
      <c r="P139" s="20" t="b">
        <f>IF(ISERROR(VLOOKUP(Table1[[#This Row],[Base ]],Stock,1,FALSE)),FALSE,TRUE)</f>
        <v>0</v>
      </c>
      <c r="Q139" s="29" t="b">
        <f>IF(ISERROR(VLOOKUP(Table1[[#This Row],[Additive]],Stock,1,FALSE)),FALSE,TRUE)</f>
        <v>0</v>
      </c>
    </row>
    <row r="140" spans="1:17" ht="12.75">
      <c r="A140" s="4" t="s">
        <v>1</v>
      </c>
      <c r="B140" s="4" t="s">
        <v>68</v>
      </c>
      <c r="C140" s="35" t="str">
        <f>CONCATENATE(Table1[[#This Row],[Base ]],"-",Table1[[#This Row],[Additive]])</f>
        <v>Oil-Lungclot</v>
      </c>
      <c r="D140" s="4">
        <v>1</v>
      </c>
      <c r="E140" s="4">
        <v>-1</v>
      </c>
      <c r="F140" s="4">
        <v>0</v>
      </c>
      <c r="G140" s="4">
        <v>0</v>
      </c>
      <c r="H140" s="4">
        <v>0</v>
      </c>
      <c r="I140" s="4">
        <v>0</v>
      </c>
      <c r="J140" s="4">
        <v>0</v>
      </c>
      <c r="K140" s="20">
        <v>270.24</v>
      </c>
      <c r="L140" s="20">
        <v>700.60000000000105</v>
      </c>
      <c r="M140" s="20">
        <v>982.80604505761505</v>
      </c>
      <c r="N140" s="20">
        <v>883.418585202847</v>
      </c>
      <c r="O140" s="20">
        <v>735.64461777723989</v>
      </c>
      <c r="P140" s="20" t="b">
        <f>IF(ISERROR(VLOOKUP(Table1[[#This Row],[Base ]],Stock,1,FALSE)),FALSE,TRUE)</f>
        <v>0</v>
      </c>
      <c r="Q140" s="29" t="b">
        <f>IF(ISERROR(VLOOKUP(Table1[[#This Row],[Additive]],Stock,1,FALSE)),FALSE,TRUE)</f>
        <v>0</v>
      </c>
    </row>
    <row r="141" spans="1:17" ht="12.75">
      <c r="A141" s="4" t="s">
        <v>1</v>
      </c>
      <c r="B141" s="4" t="s">
        <v>316</v>
      </c>
      <c r="C141" s="35" t="str">
        <f>CONCATENATE(Table1[[#This Row],[Base ]],"-",Table1[[#This Row],[Additive]])</f>
        <v>Oil-Earth apple</v>
      </c>
      <c r="D141" s="4">
        <v>1</v>
      </c>
      <c r="E141" s="4">
        <v>0</v>
      </c>
      <c r="F141" s="4">
        <v>0</v>
      </c>
      <c r="G141" s="4">
        <v>0</v>
      </c>
      <c r="H141" s="4">
        <v>0</v>
      </c>
      <c r="I141" s="4">
        <v>0</v>
      </c>
      <c r="J141" s="4">
        <v>0</v>
      </c>
      <c r="K141" s="20">
        <v>270.24</v>
      </c>
      <c r="L141" s="20">
        <v>700.60000000000105</v>
      </c>
      <c r="M141" s="20">
        <v>224.69712933545401</v>
      </c>
      <c r="N141" s="20">
        <v>-85.474911918909001</v>
      </c>
      <c r="O141" s="20">
        <v>787.39311669374513</v>
      </c>
      <c r="P141" s="20" t="b">
        <f>IF(ISERROR(VLOOKUP(Table1[[#This Row],[Base ]],Stock,1,FALSE)),FALSE,TRUE)</f>
        <v>0</v>
      </c>
      <c r="Q141" s="29" t="b">
        <f>IF(ISERROR(VLOOKUP(Table1[[#This Row],[Additive]],Stock,1,FALSE)),FALSE,TRUE)</f>
        <v>0</v>
      </c>
    </row>
    <row r="142" spans="1:17" ht="12.75">
      <c r="A142" s="4" t="s">
        <v>1</v>
      </c>
      <c r="B142" s="4" t="s">
        <v>322</v>
      </c>
      <c r="C142" s="35" t="str">
        <f>CONCATENATE(Table1[[#This Row],[Base ]],"-",Table1[[#This Row],[Additive]])</f>
        <v>Oil-Drapeau d'or</v>
      </c>
      <c r="D142" s="4">
        <v>1</v>
      </c>
      <c r="E142" s="4">
        <v>0</v>
      </c>
      <c r="F142" s="4">
        <v>0</v>
      </c>
      <c r="G142" s="4">
        <v>0</v>
      </c>
      <c r="H142" s="4">
        <v>0</v>
      </c>
      <c r="I142" s="4">
        <v>0</v>
      </c>
      <c r="J142" s="4">
        <v>0</v>
      </c>
      <c r="K142" s="20">
        <v>270.24</v>
      </c>
      <c r="L142" s="20">
        <v>700.60000000000105</v>
      </c>
      <c r="M142" s="20">
        <v>-533.41765431401905</v>
      </c>
      <c r="N142" s="20">
        <v>921.39314591741504</v>
      </c>
      <c r="O142" s="20">
        <v>833.43580353955258</v>
      </c>
      <c r="P142" s="20" t="b">
        <f>IF(ISERROR(VLOOKUP(Table1[[#This Row],[Base ]],Stock,1,FALSE)),FALSE,TRUE)</f>
        <v>0</v>
      </c>
      <c r="Q142" s="29" t="b">
        <f>IF(ISERROR(VLOOKUP(Table1[[#This Row],[Additive]],Stock,1,FALSE)),FALSE,TRUE)</f>
        <v>0</v>
      </c>
    </row>
    <row r="143" spans="1:17" ht="12.75">
      <c r="A143" s="4" t="s">
        <v>1</v>
      </c>
      <c r="B143" s="5" t="s">
        <v>158</v>
      </c>
      <c r="C143" s="38" t="str">
        <f>CONCATENATE(Table1[[#This Row],[Base ]],"-",Table1[[#This Row],[Additive]])</f>
        <v>Oil-Acorn's Cap</v>
      </c>
      <c r="D143" s="4">
        <v>1</v>
      </c>
      <c r="E143" s="4">
        <v>0</v>
      </c>
      <c r="F143" s="4">
        <v>0</v>
      </c>
      <c r="G143" s="4">
        <v>0</v>
      </c>
      <c r="H143" s="4">
        <v>0</v>
      </c>
      <c r="I143" s="4">
        <v>0</v>
      </c>
      <c r="J143" s="4">
        <v>1</v>
      </c>
      <c r="K143" s="20">
        <v>270.24</v>
      </c>
      <c r="L143" s="20">
        <v>700.60000000000105</v>
      </c>
      <c r="M143" s="20">
        <v>83.598309227260799</v>
      </c>
      <c r="N143" s="20">
        <v>-196.158903396401</v>
      </c>
      <c r="O143" s="20">
        <v>915.97579201375424</v>
      </c>
      <c r="P143" s="20" t="b">
        <f>IF(ISERROR(VLOOKUP(Table1[[#This Row],[Base ]],Stock,1,FALSE)),FALSE,TRUE)</f>
        <v>0</v>
      </c>
      <c r="Q143" s="29" t="b">
        <f>IF(ISERROR(VLOOKUP(Table1[[#This Row],[Additive]],Stock,1,FALSE)),FALSE,TRUE)</f>
        <v>0</v>
      </c>
    </row>
    <row r="144" spans="1:17" ht="12.75">
      <c r="A144" s="3" t="s">
        <v>1</v>
      </c>
      <c r="B144" s="3" t="s">
        <v>324</v>
      </c>
      <c r="C144" s="13" t="str">
        <f>CONCATENATE(Table1[[#This Row],[Base ]],"-",Table1[[#This Row],[Additive]])</f>
        <v>Oil-Catfish Meat</v>
      </c>
      <c r="D144" s="4">
        <v>1</v>
      </c>
      <c r="E144" s="4">
        <v>0</v>
      </c>
      <c r="F144" s="4">
        <v>0</v>
      </c>
      <c r="G144" s="4">
        <v>0</v>
      </c>
      <c r="H144" s="4">
        <v>0</v>
      </c>
      <c r="I144" s="4">
        <v>0</v>
      </c>
      <c r="J144" s="4">
        <v>0</v>
      </c>
      <c r="K144" s="20">
        <v>270.24</v>
      </c>
      <c r="L144" s="20">
        <v>700.60000000000105</v>
      </c>
      <c r="M144" s="20">
        <v>-718.60361912604503</v>
      </c>
      <c r="N144" s="20">
        <v>842.03756460501302</v>
      </c>
      <c r="O144" s="20">
        <v>998.90754715723904</v>
      </c>
      <c r="P144" s="20" t="b">
        <f>IF(ISERROR(VLOOKUP(Table1[[#This Row],[Base ]],Stock,1,FALSE)),FALSE,TRUE)</f>
        <v>0</v>
      </c>
      <c r="Q144" s="29" t="b">
        <f>IF(ISERROR(VLOOKUP(Table1[[#This Row],[Additive]],Stock,1,FALSE)),FALSE,TRUE)</f>
        <v>0</v>
      </c>
    </row>
    <row r="145" spans="1:17" ht="12.75">
      <c r="A145" s="3" t="s">
        <v>200</v>
      </c>
      <c r="B145" s="3" t="s">
        <v>249</v>
      </c>
      <c r="C145" s="13" t="str">
        <f>CONCATENATE(Table1[[#This Row],[Base ]],"-",Table1[[#This Row],[Additive]])</f>
        <v>Oyster Meat-Tangerine Dream</v>
      </c>
      <c r="D145" s="4">
        <v>1</v>
      </c>
      <c r="E145" s="4">
        <v>1</v>
      </c>
      <c r="F145" s="4">
        <v>2</v>
      </c>
      <c r="G145" s="4">
        <v>0</v>
      </c>
      <c r="H145" s="4">
        <v>0</v>
      </c>
      <c r="I145" s="4">
        <v>0</v>
      </c>
      <c r="J145" s="4">
        <v>0</v>
      </c>
      <c r="K145" s="20">
        <v>856.03599488714303</v>
      </c>
      <c r="L145" s="20">
        <v>-722.59129465318995</v>
      </c>
      <c r="M145" s="20">
        <v>741.91883038386095</v>
      </c>
      <c r="N145" s="20">
        <v>-844.01707611865004</v>
      </c>
      <c r="O145" s="20">
        <v>166.63417308213468</v>
      </c>
      <c r="P145" s="20" t="b">
        <f>IF(ISERROR(VLOOKUP(Table1[[#This Row],[Base ]],Stock,1,FALSE)),FALSE,TRUE)</f>
        <v>0</v>
      </c>
      <c r="Q145" s="29" t="b">
        <f>IF(ISERROR(VLOOKUP(Table1[[#This Row],[Additive]],Stock,1,FALSE)),FALSE,TRUE)</f>
        <v>0</v>
      </c>
    </row>
    <row r="146" spans="1:17" ht="12.75">
      <c r="A146" s="3" t="s">
        <v>200</v>
      </c>
      <c r="B146" s="3" t="s">
        <v>268</v>
      </c>
      <c r="C146" s="13" t="str">
        <f>CONCATENATE(Table1[[#This Row],[Base ]],"-",Table1[[#This Row],[Additive]])</f>
        <v>Oyster Meat-Enchanter's Plant</v>
      </c>
      <c r="D146" s="4">
        <v>1</v>
      </c>
      <c r="E146" s="4">
        <v>1</v>
      </c>
      <c r="F146" s="4">
        <v>2</v>
      </c>
      <c r="G146" s="4">
        <v>0</v>
      </c>
      <c r="H146" s="4">
        <v>0</v>
      </c>
      <c r="I146" s="4">
        <v>0</v>
      </c>
      <c r="J146" s="4">
        <v>0</v>
      </c>
      <c r="K146" s="20">
        <v>856.03599488714303</v>
      </c>
      <c r="L146" s="20">
        <v>-722.59129465318995</v>
      </c>
      <c r="M146" s="20">
        <v>631.27382685776797</v>
      </c>
      <c r="N146" s="20">
        <v>-629.87495533502897</v>
      </c>
      <c r="O146" s="20">
        <v>243.13443144446941</v>
      </c>
      <c r="P146" s="20" t="b">
        <f>IF(ISERROR(VLOOKUP(Table1[[#This Row],[Base ]],Stock,1,FALSE)),FALSE,TRUE)</f>
        <v>0</v>
      </c>
      <c r="Q146" s="29" t="b">
        <f>IF(ISERROR(VLOOKUP(Table1[[#This Row],[Additive]],Stock,1,FALSE)),FALSE,TRUE)</f>
        <v>0</v>
      </c>
    </row>
    <row r="147" spans="1:17" ht="12.75">
      <c r="A147" s="3" t="s">
        <v>200</v>
      </c>
      <c r="B147" s="3" t="s">
        <v>235</v>
      </c>
      <c r="C147" s="13" t="str">
        <f>CONCATENATE(Table1[[#This Row],[Base ]],"-",Table1[[#This Row],[Additive]])</f>
        <v>Oyster Meat-Amur Pike</v>
      </c>
      <c r="D147" s="4">
        <v>1</v>
      </c>
      <c r="E147" s="4">
        <v>1</v>
      </c>
      <c r="F147" s="4">
        <v>2</v>
      </c>
      <c r="G147" s="4">
        <v>0</v>
      </c>
      <c r="H147" s="4">
        <v>0</v>
      </c>
      <c r="I147" s="4">
        <v>0</v>
      </c>
      <c r="J147" s="4">
        <v>0</v>
      </c>
      <c r="K147" s="20">
        <v>856.03599488714303</v>
      </c>
      <c r="L147" s="20">
        <v>-722.59129465318995</v>
      </c>
      <c r="M147" s="20">
        <v>882.77348425669197</v>
      </c>
      <c r="N147" s="20">
        <v>-468.69409371392999</v>
      </c>
      <c r="O147" s="20">
        <v>255.30115938353609</v>
      </c>
      <c r="P147" s="20" t="b">
        <f>IF(ISERROR(VLOOKUP(Table1[[#This Row],[Base ]],Stock,1,FALSE)),FALSE,TRUE)</f>
        <v>0</v>
      </c>
      <c r="Q147" s="29" t="b">
        <f>IF(ISERROR(VLOOKUP(Table1[[#This Row],[Additive]],Stock,1,FALSE)),FALSE,TRUE)</f>
        <v>0</v>
      </c>
    </row>
    <row r="148" spans="1:17" ht="12.75">
      <c r="A148" s="3" t="s">
        <v>200</v>
      </c>
      <c r="B148" s="3" t="s">
        <v>252</v>
      </c>
      <c r="C148" s="13" t="str">
        <f>CONCATENATE(Table1[[#This Row],[Base ]],"-",Table1[[#This Row],[Additive]])</f>
        <v>Oyster Meat-Cherry Bonefish</v>
      </c>
      <c r="D148" s="4">
        <v>1</v>
      </c>
      <c r="E148" s="4">
        <v>1</v>
      </c>
      <c r="F148" s="4">
        <v>2</v>
      </c>
      <c r="G148" s="4">
        <v>0</v>
      </c>
      <c r="H148" s="4">
        <v>0</v>
      </c>
      <c r="I148" s="4">
        <v>0</v>
      </c>
      <c r="J148" s="4">
        <v>0</v>
      </c>
      <c r="K148" s="20">
        <v>856.03599488714303</v>
      </c>
      <c r="L148" s="20">
        <v>-722.59129465318995</v>
      </c>
      <c r="M148" s="20">
        <v>855.34928154168904</v>
      </c>
      <c r="N148" s="20">
        <v>-991.37681730045801</v>
      </c>
      <c r="O148" s="20">
        <v>268.78639987913056</v>
      </c>
      <c r="P148" s="20" t="b">
        <f>IF(ISERROR(VLOOKUP(Table1[[#This Row],[Base ]],Stock,1,FALSE)),FALSE,TRUE)</f>
        <v>0</v>
      </c>
      <c r="Q148" s="29" t="b">
        <f>IF(ISERROR(VLOOKUP(Table1[[#This Row],[Additive]],Stock,1,FALSE)),FALSE,TRUE)</f>
        <v>0</v>
      </c>
    </row>
    <row r="149" spans="1:17" ht="12.75">
      <c r="A149" s="3" t="s">
        <v>200</v>
      </c>
      <c r="B149" s="3" t="s">
        <v>247</v>
      </c>
      <c r="C149" s="13" t="str">
        <f>CONCATENATE(Table1[[#This Row],[Base ]],"-",Table1[[#This Row],[Additive]])</f>
        <v>Oyster Meat-Rabbit Meat</v>
      </c>
      <c r="D149" s="4">
        <v>1</v>
      </c>
      <c r="E149" s="4">
        <v>1</v>
      </c>
      <c r="F149" s="4">
        <v>2</v>
      </c>
      <c r="G149" s="4">
        <v>0</v>
      </c>
      <c r="H149" s="4">
        <v>0</v>
      </c>
      <c r="I149" s="4">
        <v>0</v>
      </c>
      <c r="J149" s="4">
        <v>0</v>
      </c>
      <c r="K149" s="20">
        <v>856.03599488714303</v>
      </c>
      <c r="L149" s="20">
        <v>-722.59129465318995</v>
      </c>
      <c r="M149" s="20">
        <v>892.32341217542205</v>
      </c>
      <c r="N149" s="20">
        <v>-416.95220164917401</v>
      </c>
      <c r="O149" s="20">
        <v>307.78569139219451</v>
      </c>
      <c r="P149" s="20" t="b">
        <f>IF(ISERROR(VLOOKUP(Table1[[#This Row],[Base ]],Stock,1,FALSE)),FALSE,TRUE)</f>
        <v>0</v>
      </c>
      <c r="Q149" s="29" t="b">
        <f>IF(ISERROR(VLOOKUP(Table1[[#This Row],[Additive]],Stock,1,FALSE)),FALSE,TRUE)</f>
        <v>0</v>
      </c>
    </row>
    <row r="150" spans="1:17" ht="12.75">
      <c r="A150" s="3" t="s">
        <v>200</v>
      </c>
      <c r="B150" s="3" t="s">
        <v>95</v>
      </c>
      <c r="C150" s="13" t="str">
        <f>CONCATENATE(Table1[[#This Row],[Base ]],"-",Table1[[#This Row],[Additive]])</f>
        <v>Oyster Meat-Sweetsop</v>
      </c>
      <c r="D150" s="4">
        <v>1</v>
      </c>
      <c r="E150" s="4">
        <v>2</v>
      </c>
      <c r="F150" s="4">
        <v>0</v>
      </c>
      <c r="G150" s="4">
        <v>0</v>
      </c>
      <c r="H150" s="4">
        <v>2</v>
      </c>
      <c r="I150" s="4">
        <v>-1</v>
      </c>
      <c r="J150" s="4">
        <v>0</v>
      </c>
      <c r="K150" s="20">
        <v>856.03599488714303</v>
      </c>
      <c r="L150" s="20">
        <v>-722.59129465318995</v>
      </c>
      <c r="M150" s="20">
        <v>760.306170523074</v>
      </c>
      <c r="N150" s="20">
        <v>-15.6007986052088</v>
      </c>
      <c r="O150" s="20">
        <v>713.44219161397098</v>
      </c>
      <c r="P150" s="20" t="b">
        <f>IF(ISERROR(VLOOKUP(Table1[[#This Row],[Base ]],Stock,1,FALSE)),FALSE,TRUE)</f>
        <v>0</v>
      </c>
      <c r="Q150" s="29" t="b">
        <f>IF(ISERROR(VLOOKUP(Table1[[#This Row],[Additive]],Stock,1,FALSE)),FALSE,TRUE)</f>
        <v>0</v>
      </c>
    </row>
    <row r="151" spans="1:17" ht="12.75">
      <c r="A151" s="4" t="s">
        <v>339</v>
      </c>
      <c r="B151" s="4" t="s">
        <v>53</v>
      </c>
      <c r="C151" s="35" t="str">
        <f>CONCATENATE(Table1[[#This Row],[Base ]],"-",Table1[[#This Row],[Additive]])</f>
        <v>Oyster meat-Dewplant</v>
      </c>
      <c r="D151" s="4">
        <v>1</v>
      </c>
      <c r="E151" s="4">
        <v>1</v>
      </c>
      <c r="F151" s="4">
        <v>2</v>
      </c>
      <c r="G151" s="4">
        <v>0</v>
      </c>
      <c r="H151" s="4">
        <v>0</v>
      </c>
      <c r="I151" s="4">
        <v>0</v>
      </c>
      <c r="J151" s="4">
        <v>0</v>
      </c>
      <c r="K151" s="20">
        <v>856.03599488714303</v>
      </c>
      <c r="L151" s="20">
        <v>-722.59129465318995</v>
      </c>
      <c r="M151" s="20">
        <v>131.636423466645</v>
      </c>
      <c r="N151" s="20">
        <v>-903.29955425407002</v>
      </c>
      <c r="O151" s="20">
        <v>746.59909868829891</v>
      </c>
      <c r="P151" s="20" t="b">
        <f>IF(ISERROR(VLOOKUP(Table1[[#This Row],[Base ]],Stock,1,FALSE)),FALSE,TRUE)</f>
        <v>0</v>
      </c>
      <c r="Q151" s="29" t="b">
        <f>IF(ISERROR(VLOOKUP(Table1[[#This Row],[Additive]],Stock,1,FALSE)),FALSE,TRUE)</f>
        <v>0</v>
      </c>
    </row>
    <row r="152" spans="1:17" ht="12.75">
      <c r="A152" s="4" t="s">
        <v>200</v>
      </c>
      <c r="B152" s="4" t="s">
        <v>194</v>
      </c>
      <c r="C152" s="35" t="str">
        <f>CONCATENATE(Table1[[#This Row],[Base ]],"-",Table1[[#This Row],[Additive]])</f>
        <v>Oyster Meat-Dusty Blue Sage</v>
      </c>
      <c r="D152" s="4">
        <v>1</v>
      </c>
      <c r="E152" s="4">
        <v>1</v>
      </c>
      <c r="F152" s="4">
        <v>2</v>
      </c>
      <c r="G152" s="4">
        <v>0</v>
      </c>
      <c r="H152" s="4">
        <v>0</v>
      </c>
      <c r="I152" s="4">
        <v>0</v>
      </c>
      <c r="J152" s="4">
        <v>0</v>
      </c>
      <c r="K152" s="20">
        <v>856.03599488714303</v>
      </c>
      <c r="L152" s="20">
        <v>-722.59129465318995</v>
      </c>
      <c r="M152" s="20">
        <v>99.110397206766507</v>
      </c>
      <c r="N152" s="20">
        <v>-576.42669579496305</v>
      </c>
      <c r="O152" s="20">
        <v>770.90884700020251</v>
      </c>
      <c r="P152" s="20" t="b">
        <f>IF(ISERROR(VLOOKUP(Table1[[#This Row],[Base ]],Stock,1,FALSE)),FALSE,TRUE)</f>
        <v>0</v>
      </c>
      <c r="Q152" s="29" t="b">
        <f>IF(ISERROR(VLOOKUP(Table1[[#This Row],[Additive]],Stock,1,FALSE)),FALSE,TRUE)</f>
        <v>0</v>
      </c>
    </row>
    <row r="153" spans="1:17" ht="12.75">
      <c r="A153" s="3" t="s">
        <v>200</v>
      </c>
      <c r="B153" s="3" t="s">
        <v>92</v>
      </c>
      <c r="C153" s="13" t="str">
        <f>CONCATENATE(Table1[[#This Row],[Base ]],"-",Table1[[#This Row],[Additive]])</f>
        <v>Oyster Meat-Larkspur</v>
      </c>
      <c r="D153" s="4">
        <v>1</v>
      </c>
      <c r="E153" s="4">
        <v>1</v>
      </c>
      <c r="F153" s="4">
        <v>2</v>
      </c>
      <c r="G153" s="4">
        <v>0</v>
      </c>
      <c r="H153" s="4">
        <v>0</v>
      </c>
      <c r="I153" s="4">
        <v>0</v>
      </c>
      <c r="J153" s="4">
        <v>0</v>
      </c>
      <c r="K153" s="20">
        <v>856.03599488714303</v>
      </c>
      <c r="L153" s="20">
        <v>-722.59129465318995</v>
      </c>
      <c r="M153" s="20">
        <v>1000.15874973592</v>
      </c>
      <c r="N153" s="20">
        <v>-376.52089388784799</v>
      </c>
      <c r="O153" s="20">
        <v>374.88143559142145</v>
      </c>
      <c r="P153" s="20" t="b">
        <f>IF(ISERROR(VLOOKUP(Table1[[#This Row],[Base ]],Stock,1,FALSE)),FALSE,TRUE)</f>
        <v>0</v>
      </c>
      <c r="Q153" s="29" t="b">
        <f>IF(ISERROR(VLOOKUP(Table1[[#This Row],[Additive]],Stock,1,FALSE)),FALSE,TRUE)</f>
        <v>1</v>
      </c>
    </row>
    <row r="154" spans="1:17" ht="12.75">
      <c r="A154" s="3" t="s">
        <v>200</v>
      </c>
      <c r="B154" s="3" t="s">
        <v>258</v>
      </c>
      <c r="C154" s="13" t="str">
        <f>CONCATENATE(Table1[[#This Row],[Base ]],"-",Table1[[#This Row],[Additive]])</f>
        <v>Oyster Meat-Carp Meat</v>
      </c>
      <c r="D154" s="4">
        <v>1</v>
      </c>
      <c r="E154" s="4">
        <v>1</v>
      </c>
      <c r="F154" s="4">
        <v>2</v>
      </c>
      <c r="G154" s="4">
        <v>1</v>
      </c>
      <c r="H154" s="4">
        <v>0</v>
      </c>
      <c r="I154" s="4">
        <v>0</v>
      </c>
      <c r="J154" s="4">
        <v>0</v>
      </c>
      <c r="K154" s="20">
        <v>856.03599488714303</v>
      </c>
      <c r="L154" s="20">
        <v>-722.59129465318995</v>
      </c>
      <c r="M154" s="20">
        <v>63.778269184597399</v>
      </c>
      <c r="N154" s="20">
        <v>-868.00977283368604</v>
      </c>
      <c r="O154" s="20">
        <v>805.49291600342542</v>
      </c>
      <c r="P154" s="20" t="b">
        <f>IF(ISERROR(VLOOKUP(Table1[[#This Row],[Base ]],Stock,1,FALSE)),FALSE,TRUE)</f>
        <v>0</v>
      </c>
      <c r="Q154" s="29" t="b">
        <f>IF(ISERROR(VLOOKUP(Table1[[#This Row],[Additive]],Stock,1,FALSE)),FALSE,TRUE)</f>
        <v>0</v>
      </c>
    </row>
    <row r="155" spans="1:17" ht="12.75">
      <c r="A155" s="4" t="s">
        <v>200</v>
      </c>
      <c r="B155" s="4" t="s">
        <v>30</v>
      </c>
      <c r="C155" s="35" t="str">
        <f>CONCATENATE(Table1[[#This Row],[Base ]],"-",Table1[[#This Row],[Additive]])</f>
        <v>Oyster Meat-Meadowsweet</v>
      </c>
      <c r="D155" s="4">
        <v>1</v>
      </c>
      <c r="E155" s="4">
        <v>1</v>
      </c>
      <c r="F155" s="4">
        <v>2</v>
      </c>
      <c r="G155" s="4">
        <v>0</v>
      </c>
      <c r="H155" s="4">
        <v>0</v>
      </c>
      <c r="I155" s="4">
        <v>0</v>
      </c>
      <c r="J155" s="4">
        <v>0</v>
      </c>
      <c r="K155" s="20">
        <v>856.03599488714303</v>
      </c>
      <c r="L155" s="20">
        <v>-722.59129465318995</v>
      </c>
      <c r="M155" s="20">
        <v>84.128924342540998</v>
      </c>
      <c r="N155" s="20">
        <v>-552.68875196573003</v>
      </c>
      <c r="O155" s="20">
        <v>790.38433661631564</v>
      </c>
      <c r="P155" s="20" t="b">
        <f>IF(ISERROR(VLOOKUP(Table1[[#This Row],[Base ]],Stock,1,FALSE)),FALSE,TRUE)</f>
        <v>0</v>
      </c>
      <c r="Q155" s="29" t="b">
        <f>IF(ISERROR(VLOOKUP(Table1[[#This Row],[Additive]],Stock,1,FALSE)),FALSE,TRUE)</f>
        <v>1</v>
      </c>
    </row>
    <row r="156" spans="1:17" ht="12.75">
      <c r="A156" s="4" t="s">
        <v>200</v>
      </c>
      <c r="B156" s="4" t="s">
        <v>307</v>
      </c>
      <c r="C156" s="35" t="str">
        <f>CONCATENATE(Table1[[#This Row],[Base ]],"-",Table1[[#This Row],[Additive]])</f>
        <v>Oyster Meat-Common Basil</v>
      </c>
      <c r="D156" s="4">
        <v>1</v>
      </c>
      <c r="E156" s="4">
        <v>1</v>
      </c>
      <c r="F156" s="4">
        <v>1</v>
      </c>
      <c r="G156" s="4">
        <v>0</v>
      </c>
      <c r="H156" s="4">
        <v>0</v>
      </c>
      <c r="I156" s="4">
        <v>0</v>
      </c>
      <c r="J156" s="4">
        <v>0</v>
      </c>
      <c r="K156" s="20">
        <v>856.03599488714303</v>
      </c>
      <c r="L156" s="20">
        <v>-722.59129465318995</v>
      </c>
      <c r="M156" s="20">
        <v>604.06646194144105</v>
      </c>
      <c r="N156" s="20">
        <v>185.83452775730001</v>
      </c>
      <c r="O156" s="20">
        <v>942.72271657950955</v>
      </c>
      <c r="P156" s="20" t="b">
        <f>IF(ISERROR(VLOOKUP(Table1[[#This Row],[Base ]],Stock,1,FALSE)),FALSE,TRUE)</f>
        <v>0</v>
      </c>
      <c r="Q156" s="29" t="b">
        <f>IF(ISERROR(VLOOKUP(Table1[[#This Row],[Additive]],Stock,1,FALSE)),FALSE,TRUE)</f>
        <v>1</v>
      </c>
    </row>
    <row r="157" spans="1:17" ht="12.75">
      <c r="A157" s="3" t="s">
        <v>200</v>
      </c>
      <c r="B157" s="3" t="s">
        <v>196</v>
      </c>
      <c r="C157" s="13" t="str">
        <f>CONCATENATE(Table1[[#This Row],[Base ]],"-",Table1[[#This Row],[Additive]])</f>
        <v>Oyster Meat-Phagrus Meat</v>
      </c>
      <c r="D157" s="4">
        <v>1</v>
      </c>
      <c r="E157" s="4">
        <v>1</v>
      </c>
      <c r="F157" s="4">
        <v>1</v>
      </c>
      <c r="G157" s="4">
        <v>0</v>
      </c>
      <c r="H157" s="4">
        <v>0</v>
      </c>
      <c r="I157" s="4">
        <v>0</v>
      </c>
      <c r="J157" s="4">
        <v>0</v>
      </c>
      <c r="K157" s="20">
        <v>856.03599488714303</v>
      </c>
      <c r="L157" s="20">
        <v>-722.59129465318995</v>
      </c>
      <c r="M157" s="20">
        <v>21.304132676519899</v>
      </c>
      <c r="N157" s="20">
        <v>-621.85390101048199</v>
      </c>
      <c r="O157" s="20">
        <v>840.78850150768631</v>
      </c>
      <c r="P157" s="20" t="b">
        <f>IF(ISERROR(VLOOKUP(Table1[[#This Row],[Base ]],Stock,1,FALSE)),FALSE,TRUE)</f>
        <v>0</v>
      </c>
      <c r="Q157" s="29" t="b">
        <f>IF(ISERROR(VLOOKUP(Table1[[#This Row],[Additive]],Stock,1,FALSE)),FALSE,TRUE)</f>
        <v>0</v>
      </c>
    </row>
    <row r="158" spans="1:17" ht="12.75">
      <c r="A158" s="14" t="s">
        <v>357</v>
      </c>
      <c r="B158" s="14" t="s">
        <v>307</v>
      </c>
      <c r="C158" s="34" t="str">
        <f>CONCATENATE(Table1[[#This Row],[Base ]],"-",Table1[[#This Row],[Additive]])</f>
        <v>oyster meat-Common Basil</v>
      </c>
      <c r="D158" s="15">
        <v>1</v>
      </c>
      <c r="E158" s="15">
        <v>1</v>
      </c>
      <c r="F158" s="15">
        <v>1</v>
      </c>
      <c r="G158" s="15">
        <v>0</v>
      </c>
      <c r="H158" s="15">
        <v>0</v>
      </c>
      <c r="I158" s="15">
        <v>0</v>
      </c>
      <c r="J158" s="15">
        <v>0</v>
      </c>
      <c r="K158" s="16">
        <v>856.03599488714303</v>
      </c>
      <c r="L158" s="16">
        <v>-722.59129465318995</v>
      </c>
      <c r="M158" s="16">
        <v>604.06646194144105</v>
      </c>
      <c r="N158" s="16">
        <v>185.83452775730001</v>
      </c>
      <c r="O158" s="16">
        <v>942.72271657950955</v>
      </c>
      <c r="P158" s="16" t="b">
        <f>IF(ISERROR(VLOOKUP(Table1[[#This Row],[Base ]],Stock,1,FALSE)),FALSE,TRUE)</f>
        <v>0</v>
      </c>
      <c r="Q158" s="29" t="b">
        <f>IF(ISERROR(VLOOKUP(Table1[[#This Row],[Additive]],Stock,1,FALSE)),FALSE,TRUE)</f>
        <v>1</v>
      </c>
    </row>
    <row r="159" spans="1:17" ht="12.75">
      <c r="A159" s="14" t="s">
        <v>200</v>
      </c>
      <c r="B159" s="14" t="s">
        <v>255</v>
      </c>
      <c r="C159" s="34" t="str">
        <f>CONCATENATE(Table1[[#This Row],[Base ]],"-",Table1[[#This Row],[Additive]])</f>
        <v>Oyster Meat-Tiny Clover</v>
      </c>
      <c r="D159" s="15">
        <v>1</v>
      </c>
      <c r="E159" s="15">
        <v>1</v>
      </c>
      <c r="F159" s="15">
        <v>2</v>
      </c>
      <c r="G159" s="15">
        <v>0</v>
      </c>
      <c r="H159" s="15">
        <v>0</v>
      </c>
      <c r="I159" s="15">
        <v>0</v>
      </c>
      <c r="J159" s="15">
        <v>0</v>
      </c>
      <c r="K159" s="16">
        <v>856.03599488714303</v>
      </c>
      <c r="L159" s="16">
        <v>-722.59129465318995</v>
      </c>
      <c r="M159" s="16">
        <v>573.15739632784403</v>
      </c>
      <c r="N159" s="16">
        <v>-939.03687559345201</v>
      </c>
      <c r="O159" s="16">
        <v>356.18673618123483</v>
      </c>
      <c r="P159" s="16" t="b">
        <f>IF(ISERROR(VLOOKUP(Table1[[#This Row],[Base ]],Stock,1,FALSE)),FALSE,TRUE)</f>
        <v>0</v>
      </c>
      <c r="Q159" s="29" t="b">
        <f>IF(ISERROR(VLOOKUP(Table1[[#This Row],[Additive]],Stock,1,FALSE)),FALSE,TRUE)</f>
        <v>1</v>
      </c>
    </row>
    <row r="160" spans="1:17" ht="12.75">
      <c r="A160" s="3" t="s">
        <v>200</v>
      </c>
      <c r="B160" s="3" t="s">
        <v>230</v>
      </c>
      <c r="C160" s="13" t="str">
        <f>CONCATENATE(Table1[[#This Row],[Base ]],"-",Table1[[#This Row],[Additive]])</f>
        <v>Oyster Meat-Death's Piping</v>
      </c>
      <c r="D160" s="4">
        <v>1</v>
      </c>
      <c r="E160" s="4">
        <v>1</v>
      </c>
      <c r="F160" s="4">
        <v>1</v>
      </c>
      <c r="G160" s="4">
        <v>0</v>
      </c>
      <c r="H160" s="4">
        <v>0</v>
      </c>
      <c r="I160" s="4">
        <v>0</v>
      </c>
      <c r="J160" s="4">
        <v>0</v>
      </c>
      <c r="K160" s="20">
        <v>856.03599488714303</v>
      </c>
      <c r="L160" s="20">
        <v>-722.59129465318995</v>
      </c>
      <c r="M160" s="20">
        <v>7.1253628367259898</v>
      </c>
      <c r="N160" s="20">
        <v>-932.68589327362997</v>
      </c>
      <c r="O160" s="20">
        <v>874.52215613883811</v>
      </c>
      <c r="P160" s="20" t="b">
        <f>IF(ISERROR(VLOOKUP(Table1[[#This Row],[Base ]],Stock,1,FALSE)),FALSE,TRUE)</f>
        <v>0</v>
      </c>
      <c r="Q160" s="29" t="b">
        <f>IF(ISERROR(VLOOKUP(Table1[[#This Row],[Additive]],Stock,1,FALSE)),FALSE,TRUE)</f>
        <v>0</v>
      </c>
    </row>
    <row r="161" spans="1:17" ht="12.75">
      <c r="A161" s="4" t="s">
        <v>200</v>
      </c>
      <c r="B161" s="4" t="s">
        <v>276</v>
      </c>
      <c r="C161" s="35" t="str">
        <f>CONCATENATE(Table1[[#This Row],[Base ]],"-",Table1[[#This Row],[Additive]])</f>
        <v>Oyster Meat-Spotted Sea Cucumber Meat</v>
      </c>
      <c r="D161" s="4">
        <v>1</v>
      </c>
      <c r="E161" s="4">
        <v>1</v>
      </c>
      <c r="F161" s="4">
        <v>1</v>
      </c>
      <c r="G161" s="4">
        <v>0</v>
      </c>
      <c r="H161" s="4">
        <v>0</v>
      </c>
      <c r="I161" s="4">
        <v>0</v>
      </c>
      <c r="J161" s="4">
        <v>0</v>
      </c>
      <c r="K161" s="20">
        <v>856.03599488714303</v>
      </c>
      <c r="L161" s="20">
        <v>-722.59129465318995</v>
      </c>
      <c r="M161" s="20">
        <v>-38.433241157740497</v>
      </c>
      <c r="N161" s="20">
        <v>-861.75915644031898</v>
      </c>
      <c r="O161" s="20">
        <v>905.23085894434621</v>
      </c>
      <c r="P161" s="20" t="b">
        <f>IF(ISERROR(VLOOKUP(Table1[[#This Row],[Base ]],Stock,1,FALSE)),FALSE,TRUE)</f>
        <v>0</v>
      </c>
      <c r="Q161" s="29" t="b">
        <f>IF(ISERROR(VLOOKUP(Table1[[#This Row],[Additive]],Stock,1,FALSE)),FALSE,TRUE)</f>
        <v>0</v>
      </c>
    </row>
    <row r="162" spans="1:17" ht="12.75">
      <c r="A162" s="3" t="s">
        <v>200</v>
      </c>
      <c r="B162" s="3" t="s">
        <v>267</v>
      </c>
      <c r="C162" s="13" t="str">
        <f>CONCATENATE(Table1[[#This Row],[Base ]],"-",Table1[[#This Row],[Additive]])</f>
        <v>Oyster Meat-Malt (Burnt)</v>
      </c>
      <c r="D162" s="4">
        <v>1</v>
      </c>
      <c r="E162" s="4">
        <v>1</v>
      </c>
      <c r="F162" s="4">
        <v>1</v>
      </c>
      <c r="G162" s="4">
        <v>0</v>
      </c>
      <c r="H162" s="4">
        <v>0</v>
      </c>
      <c r="I162" s="4">
        <v>0</v>
      </c>
      <c r="J162" s="4">
        <v>0</v>
      </c>
      <c r="K162" s="20">
        <v>856.03599488714303</v>
      </c>
      <c r="L162" s="20">
        <v>-722.59129465318995</v>
      </c>
      <c r="M162" s="20">
        <v>-96.979546471426104</v>
      </c>
      <c r="N162" s="20">
        <v>-861.14842567923597</v>
      </c>
      <c r="O162" s="20">
        <v>963.03515025627985</v>
      </c>
      <c r="P162" s="20" t="b">
        <f>IF(ISERROR(VLOOKUP(Table1[[#This Row],[Base ]],Stock,1,FALSE)),FALSE,TRUE)</f>
        <v>0</v>
      </c>
      <c r="Q162" s="29" t="b">
        <f>IF(ISERROR(VLOOKUP(Table1[[#This Row],[Additive]],Stock,1,FALSE)),FALSE,TRUE)</f>
        <v>0</v>
      </c>
    </row>
    <row r="163" spans="1:17" ht="12.75">
      <c r="A163" s="14" t="s">
        <v>357</v>
      </c>
      <c r="B163" s="14" t="s">
        <v>19</v>
      </c>
      <c r="C163" s="34" t="str">
        <f>CONCATENATE(Table1[[#This Row],[Base ]],"-",Table1[[#This Row],[Additive]])</f>
        <v>oyster meat-Morpha</v>
      </c>
      <c r="D163" s="15">
        <v>1</v>
      </c>
      <c r="E163" s="15">
        <v>1</v>
      </c>
      <c r="F163" s="15">
        <v>1</v>
      </c>
      <c r="G163" s="15"/>
      <c r="H163" s="15"/>
      <c r="I163" s="15"/>
      <c r="J163" s="15"/>
      <c r="K163" s="16">
        <v>856.03599488714303</v>
      </c>
      <c r="L163" s="16">
        <v>-722.59129465318995</v>
      </c>
      <c r="M163" s="16">
        <v>873.39575114884201</v>
      </c>
      <c r="N163" s="16">
        <v>-478.218151070479</v>
      </c>
      <c r="O163" s="16">
        <v>244.98896800052418</v>
      </c>
      <c r="P163" s="16" t="b">
        <f>IF(ISERROR(VLOOKUP(Table1[[#This Row],[Base ]],Stock,1,FALSE)),FALSE,TRUE)</f>
        <v>0</v>
      </c>
      <c r="Q163" s="29" t="b">
        <f>IF(ISERROR(VLOOKUP(Table1[[#This Row],[Additive]],Stock,1,FALSE)),FALSE,TRUE)</f>
        <v>0</v>
      </c>
    </row>
    <row r="164" spans="1:17" ht="12.75">
      <c r="A164" s="4" t="s">
        <v>320</v>
      </c>
      <c r="B164" s="4" t="s">
        <v>22</v>
      </c>
      <c r="C164" s="35" t="str">
        <f>CONCATENATE(Table1[[#This Row],[Base ]],"-",Table1[[#This Row],[Additive]])</f>
        <v>Royal Jelly-Cardamom</v>
      </c>
      <c r="D164" s="4">
        <v>1</v>
      </c>
      <c r="E164" s="4">
        <v>1</v>
      </c>
      <c r="F164" s="4">
        <v>0</v>
      </c>
      <c r="G164" s="4">
        <v>-1</v>
      </c>
      <c r="H164" s="4">
        <v>0</v>
      </c>
      <c r="I164" s="4">
        <v>-1</v>
      </c>
      <c r="J164" s="4">
        <v>1</v>
      </c>
      <c r="K164" s="20">
        <v>-790.90207500793895</v>
      </c>
      <c r="L164" s="20">
        <v>20.749574943705898</v>
      </c>
      <c r="M164" s="20">
        <v>-427.769261113261</v>
      </c>
      <c r="N164" s="20">
        <v>423.27536217894902</v>
      </c>
      <c r="O164" s="20">
        <v>542.11848328240842</v>
      </c>
      <c r="P164" s="20" t="b">
        <f>IF(ISERROR(VLOOKUP(Table1[[#This Row],[Base ]],Stock,1,FALSE)),FALSE,TRUE)</f>
        <v>0</v>
      </c>
      <c r="Q164" s="29" t="b">
        <f>IF(ISERROR(VLOOKUP(Table1[[#This Row],[Additive]],Stock,1,FALSE)),FALSE,TRUE)</f>
        <v>0</v>
      </c>
    </row>
    <row r="165" spans="1:17" ht="12.75">
      <c r="A165" s="4" t="s">
        <v>320</v>
      </c>
      <c r="B165" s="4" t="s">
        <v>283</v>
      </c>
      <c r="C165" s="35" t="str">
        <f>CONCATENATE(Table1[[#This Row],[Base ]],"-",Table1[[#This Row],[Additive]])</f>
        <v>Royal Jelly-Fish Oil</v>
      </c>
      <c r="D165" s="4">
        <v>1</v>
      </c>
      <c r="E165" s="4">
        <v>1</v>
      </c>
      <c r="F165" s="4">
        <v>0</v>
      </c>
      <c r="G165" s="4">
        <v>0</v>
      </c>
      <c r="H165" s="4">
        <v>0</v>
      </c>
      <c r="I165" s="4">
        <v>0</v>
      </c>
      <c r="J165" s="4">
        <v>0</v>
      </c>
      <c r="K165" s="20">
        <v>-790.90207500793895</v>
      </c>
      <c r="L165" s="20">
        <v>20.749574943705898</v>
      </c>
      <c r="M165" s="20">
        <v>23.717153034565602</v>
      </c>
      <c r="N165" s="20">
        <v>481.715285379156</v>
      </c>
      <c r="O165" s="20">
        <v>935.99886372464437</v>
      </c>
      <c r="P165" s="20" t="b">
        <f>IF(ISERROR(VLOOKUP(Table1[[#This Row],[Base ]],Stock,1,FALSE)),FALSE,TRUE)</f>
        <v>0</v>
      </c>
      <c r="Q165" s="29" t="b">
        <f>IF(ISERROR(VLOOKUP(Table1[[#This Row],[Additive]],Stock,1,FALSE)),FALSE,TRUE)</f>
        <v>0</v>
      </c>
    </row>
    <row r="166" spans="1:17" ht="12.75">
      <c r="A166" s="4" t="s">
        <v>320</v>
      </c>
      <c r="B166" s="4" t="s">
        <v>323</v>
      </c>
      <c r="C166" s="35" t="str">
        <f>CONCATENATE(Table1[[#This Row],[Base ]],"-",Table1[[#This Row],[Additive]])</f>
        <v>Royal Jelly-Mirabellis fern</v>
      </c>
      <c r="D166" s="4">
        <v>1</v>
      </c>
      <c r="E166" s="4">
        <v>0</v>
      </c>
      <c r="F166" s="4">
        <v>1</v>
      </c>
      <c r="G166" s="4">
        <v>0</v>
      </c>
      <c r="H166" s="4">
        <v>0</v>
      </c>
      <c r="I166" s="4">
        <v>0</v>
      </c>
      <c r="J166" s="4">
        <v>0</v>
      </c>
      <c r="K166" s="20">
        <v>-790.90207500793895</v>
      </c>
      <c r="L166" s="20">
        <v>20.749574943705898</v>
      </c>
      <c r="M166" s="20">
        <v>165.91346751329701</v>
      </c>
      <c r="N166" s="20">
        <v>134.543740687705</v>
      </c>
      <c r="O166" s="20">
        <v>963.55855793386002</v>
      </c>
      <c r="P166" s="20" t="b">
        <f>IF(ISERROR(VLOOKUP(Table1[[#This Row],[Base ]],Stock,1,FALSE)),FALSE,TRUE)</f>
        <v>0</v>
      </c>
      <c r="Q166" s="29" t="b">
        <f>IF(ISERROR(VLOOKUP(Table1[[#This Row],[Additive]],Stock,1,FALSE)),FALSE,TRUE)</f>
        <v>0</v>
      </c>
    </row>
    <row r="167" spans="1:17" ht="12.75">
      <c r="A167" s="14" t="s">
        <v>320</v>
      </c>
      <c r="B167" s="14" t="s">
        <v>18</v>
      </c>
      <c r="C167" s="34" t="str">
        <f>CONCATENATE(Table1[[#This Row],[Base ]],"-",Table1[[#This Row],[Additive]])</f>
        <v>Royal Jelly-Carrots</v>
      </c>
      <c r="D167" s="15">
        <v>1</v>
      </c>
      <c r="E167" s="15">
        <v>2</v>
      </c>
      <c r="F167" s="15">
        <v>0</v>
      </c>
      <c r="G167" s="15">
        <v>-2</v>
      </c>
      <c r="H167" s="15">
        <v>0</v>
      </c>
      <c r="I167" s="15">
        <v>-2</v>
      </c>
      <c r="J167" s="15">
        <v>0</v>
      </c>
      <c r="K167" s="16">
        <v>-790.90207500793895</v>
      </c>
      <c r="L167" s="16">
        <v>20.749574943705898</v>
      </c>
      <c r="M167" s="16">
        <v>-708.02252912296899</v>
      </c>
      <c r="N167" s="16">
        <v>60.785542021968404</v>
      </c>
      <c r="O167" s="16">
        <v>92.042912741777997</v>
      </c>
      <c r="P167" s="16" t="b">
        <f>IF(ISERROR(VLOOKUP(Table1[[#This Row],[Base ]],Stock,1,FALSE)),FALSE,TRUE)</f>
        <v>0</v>
      </c>
      <c r="Q167" s="29" t="b">
        <f>IF(ISERROR(VLOOKUP(Table1[[#This Row],[Additive]],Stock,1,FALSE)),FALSE,TRUE)</f>
        <v>0</v>
      </c>
    </row>
    <row r="168" spans="1:17" ht="12.75">
      <c r="A168" s="14" t="s">
        <v>320</v>
      </c>
      <c r="B168" s="14" t="s">
        <v>18</v>
      </c>
      <c r="C168" s="34" t="str">
        <f>CONCATENATE(Table1[[#This Row],[Base ]],"-",Table1[[#This Row],[Additive]])</f>
        <v>Royal Jelly-Carrots</v>
      </c>
      <c r="D168" s="15">
        <v>1</v>
      </c>
      <c r="E168" s="15">
        <v>1</v>
      </c>
      <c r="F168" s="15">
        <v>0</v>
      </c>
      <c r="G168" s="15">
        <v>-1</v>
      </c>
      <c r="H168" s="15">
        <v>0</v>
      </c>
      <c r="I168" s="15">
        <v>-1</v>
      </c>
      <c r="J168" s="15">
        <v>0</v>
      </c>
      <c r="K168" s="16">
        <v>-790.90207500793895</v>
      </c>
      <c r="L168" s="16">
        <v>20.749574943705898</v>
      </c>
      <c r="M168" s="16">
        <v>-708.02252912296899</v>
      </c>
      <c r="N168" s="16">
        <v>60.785542021968404</v>
      </c>
      <c r="O168" s="16">
        <v>92.042912741777997</v>
      </c>
      <c r="P168" s="16" t="b">
        <f>IF(ISERROR(VLOOKUP(Table1[[#This Row],[Base ]],Stock,1,FALSE)),FALSE,TRUE)</f>
        <v>0</v>
      </c>
      <c r="Q168" s="29" t="b">
        <f>IF(ISERROR(VLOOKUP(Table1[[#This Row],[Additive]],Stock,1,FALSE)),FALSE,TRUE)</f>
        <v>0</v>
      </c>
    </row>
    <row r="169" spans="1:17" ht="12.75">
      <c r="A169" s="4" t="s">
        <v>276</v>
      </c>
      <c r="B169" s="4" t="s">
        <v>28</v>
      </c>
      <c r="C169" s="35" t="str">
        <f>CONCATENATE(Table1[[#This Row],[Base ]],"-",Table1[[#This Row],[Additive]])</f>
        <v>Spotted Sea Cucumber Meat-Hazlewort</v>
      </c>
      <c r="D169" s="4">
        <v>1</v>
      </c>
      <c r="E169" s="4">
        <v>0</v>
      </c>
      <c r="F169" s="4">
        <v>0</v>
      </c>
      <c r="G169" s="4">
        <v>1</v>
      </c>
      <c r="H169" s="4">
        <v>0</v>
      </c>
      <c r="I169" s="4">
        <v>-2</v>
      </c>
      <c r="J169" s="4">
        <v>0</v>
      </c>
      <c r="K169" s="20">
        <v>-38.433241157740497</v>
      </c>
      <c r="L169" s="20">
        <v>-861.75915644031898</v>
      </c>
      <c r="M169" s="20">
        <v>82.709626273534397</v>
      </c>
      <c r="N169" s="20">
        <v>-596.66313216835294</v>
      </c>
      <c r="O169" s="20">
        <v>291.46439990893271</v>
      </c>
      <c r="P169" s="20" t="b">
        <f>IF(ISERROR(VLOOKUP(Table1[[#This Row],[Base ]],Stock,1,FALSE)),FALSE,TRUE)</f>
        <v>0</v>
      </c>
      <c r="Q169" s="29" t="b">
        <f>IF(ISERROR(VLOOKUP(Table1[[#This Row],[Additive]],Stock,1,FALSE)),FALSE,TRUE)</f>
        <v>0</v>
      </c>
    </row>
    <row r="170" spans="1:17" ht="12.75">
      <c r="A170" s="4" t="s">
        <v>210</v>
      </c>
      <c r="B170" s="4" t="s">
        <v>304</v>
      </c>
      <c r="C170" s="35" t="str">
        <f>CONCATENATE(Table1[[#This Row],[Base ]],"-",Table1[[#This Row],[Additive]])</f>
        <v>Verdant Squill-Razorfin Meat</v>
      </c>
      <c r="D170" s="4">
        <v>1</v>
      </c>
      <c r="E170" s="4">
        <v>2</v>
      </c>
      <c r="F170" s="4">
        <v>-2</v>
      </c>
      <c r="G170" s="4">
        <v>-1</v>
      </c>
      <c r="H170" s="4">
        <v>0</v>
      </c>
      <c r="I170" s="4">
        <v>-2</v>
      </c>
      <c r="J170" s="4">
        <v>1</v>
      </c>
      <c r="K170" s="20">
        <v>710.40077383844005</v>
      </c>
      <c r="L170" s="20">
        <v>296.60190791001003</v>
      </c>
      <c r="M170" s="20">
        <v>436.95158983751702</v>
      </c>
      <c r="N170" s="20">
        <v>832.61207001606294</v>
      </c>
      <c r="O170" s="20">
        <v>601.73195869234644</v>
      </c>
      <c r="P170" s="20" t="b">
        <f>IF(ISERROR(VLOOKUP(Table1[[#This Row],[Base ]],Stock,1,FALSE)),FALSE,TRUE)</f>
        <v>1</v>
      </c>
      <c r="Q170" s="29" t="b">
        <f>IF(ISERROR(VLOOKUP(Table1[[#This Row],[Additive]],Stock,1,FALSE)),FALSE,TRUE)</f>
        <v>0</v>
      </c>
    </row>
    <row r="171" spans="1:17" ht="12.75">
      <c r="A171" s="3" t="s">
        <v>158</v>
      </c>
      <c r="B171" s="3" t="s">
        <v>109</v>
      </c>
      <c r="C171" s="13" t="str">
        <f>CONCATENATE(Table1[[#This Row],[Base ]],"-",Table1[[#This Row],[Additive]])</f>
        <v>Acorn's Cap-Sandalwood</v>
      </c>
      <c r="D171" s="4">
        <v>0</v>
      </c>
      <c r="E171" s="4">
        <v>1</v>
      </c>
      <c r="F171" s="4">
        <v>0</v>
      </c>
      <c r="G171" s="4">
        <v>0</v>
      </c>
      <c r="H171" s="4">
        <v>0</v>
      </c>
      <c r="I171" s="4">
        <v>0</v>
      </c>
      <c r="J171" s="4">
        <v>1</v>
      </c>
      <c r="K171" s="20">
        <v>83.598309227260799</v>
      </c>
      <c r="L171" s="20">
        <v>-196.158903396401</v>
      </c>
      <c r="M171" s="20">
        <v>791.39878276638001</v>
      </c>
      <c r="N171" s="20">
        <v>344.87361714458899</v>
      </c>
      <c r="O171" s="20">
        <v>890.89713133736052</v>
      </c>
      <c r="P171" s="20" t="b">
        <f>IF(ISERROR(VLOOKUP(Table1[[#This Row],[Base ]],Stock,1,FALSE)),FALSE,TRUE)</f>
        <v>0</v>
      </c>
      <c r="Q171" s="29" t="b">
        <f>IF(ISERROR(VLOOKUP(Table1[[#This Row],[Additive]],Stock,1,FALSE)),FALSE,TRUE)</f>
        <v>1</v>
      </c>
    </row>
    <row r="172" spans="1:17" ht="12.75">
      <c r="A172" s="4" t="s">
        <v>158</v>
      </c>
      <c r="B172" s="4" t="s">
        <v>7</v>
      </c>
      <c r="C172" s="35" t="str">
        <f>CONCATENATE(Table1[[#This Row],[Base ]],"-",Table1[[#This Row],[Additive]])</f>
        <v>Acorn's Cap-Lemondrop</v>
      </c>
      <c r="D172" s="4">
        <v>0</v>
      </c>
      <c r="E172" s="4">
        <v>1</v>
      </c>
      <c r="F172" s="4">
        <v>0</v>
      </c>
      <c r="G172" s="4">
        <v>0</v>
      </c>
      <c r="H172" s="4">
        <v>0</v>
      </c>
      <c r="I172" s="4">
        <v>0</v>
      </c>
      <c r="J172" s="4">
        <v>1</v>
      </c>
      <c r="K172" s="20">
        <v>83.598309227260799</v>
      </c>
      <c r="L172" s="20">
        <v>-196.158903396401</v>
      </c>
      <c r="M172" s="20">
        <v>-810.51122258863199</v>
      </c>
      <c r="N172" s="20">
        <v>5.6873279559155101</v>
      </c>
      <c r="O172" s="20">
        <v>916.60992575640807</v>
      </c>
      <c r="P172" s="20" t="b">
        <f>IF(ISERROR(VLOOKUP(Table1[[#This Row],[Base ]],Stock,1,FALSE)),FALSE,TRUE)</f>
        <v>0</v>
      </c>
      <c r="Q172" s="29" t="b">
        <f>IF(ISERROR(VLOOKUP(Table1[[#This Row],[Additive]],Stock,1,FALSE)),FALSE,TRUE)</f>
        <v>1</v>
      </c>
    </row>
    <row r="173" spans="1:17" ht="12.75">
      <c r="A173" s="4" t="s">
        <v>158</v>
      </c>
      <c r="B173" s="4" t="s">
        <v>205</v>
      </c>
      <c r="C173" s="35" t="str">
        <f>CONCATENATE(Table1[[#This Row],[Base ]],"-",Table1[[#This Row],[Additive]])</f>
        <v>Acorn's Cap-Shrub sage</v>
      </c>
      <c r="D173" s="4">
        <v>0</v>
      </c>
      <c r="E173" s="4">
        <v>1</v>
      </c>
      <c r="F173" s="4">
        <v>0</v>
      </c>
      <c r="G173" s="4">
        <v>0</v>
      </c>
      <c r="H173" s="4">
        <v>0</v>
      </c>
      <c r="I173" s="4">
        <v>0</v>
      </c>
      <c r="J173" s="4">
        <v>1</v>
      </c>
      <c r="K173" s="20">
        <v>83.598309227260799</v>
      </c>
      <c r="L173" s="20">
        <v>-196.158903396401</v>
      </c>
      <c r="M173" s="20">
        <v>914.15438825568799</v>
      </c>
      <c r="N173" s="20">
        <v>-597.77589343759701</v>
      </c>
      <c r="O173" s="20">
        <v>922.56143811717243</v>
      </c>
      <c r="P173" s="20" t="b">
        <f>IF(ISERROR(VLOOKUP(Table1[[#This Row],[Base ]],Stock,1,FALSE)),FALSE,TRUE)</f>
        <v>0</v>
      </c>
      <c r="Q173" s="29" t="b">
        <f>IF(ISERROR(VLOOKUP(Table1[[#This Row],[Additive]],Stock,1,FALSE)),FALSE,TRUE)</f>
        <v>1</v>
      </c>
    </row>
    <row r="174" spans="1:17" ht="12.75">
      <c r="A174" s="4" t="s">
        <v>158</v>
      </c>
      <c r="B174" s="4" t="s">
        <v>31</v>
      </c>
      <c r="C174" s="35" t="str">
        <f>CONCATENATE(Table1[[#This Row],[Base ]],"-",Table1[[#This Row],[Additive]])</f>
        <v>Acorn's Cap-Myristica</v>
      </c>
      <c r="D174" s="4">
        <v>0</v>
      </c>
      <c r="E174" s="4">
        <v>1</v>
      </c>
      <c r="F174" s="4">
        <v>0</v>
      </c>
      <c r="G174" s="4">
        <v>0</v>
      </c>
      <c r="H174" s="4">
        <v>0</v>
      </c>
      <c r="I174" s="4">
        <v>1</v>
      </c>
      <c r="J174" s="4">
        <v>1</v>
      </c>
      <c r="K174" s="20">
        <v>83.598309227260799</v>
      </c>
      <c r="L174" s="20">
        <v>-196.158903396401</v>
      </c>
      <c r="M174" s="20">
        <v>-797.79627207281999</v>
      </c>
      <c r="N174" s="20">
        <v>-548.35398863981902</v>
      </c>
      <c r="O174" s="20">
        <v>949.15635488298938</v>
      </c>
      <c r="P174" s="20" t="b">
        <f>IF(ISERROR(VLOOKUP(Table1[[#This Row],[Base ]],Stock,1,FALSE)),FALSE,TRUE)</f>
        <v>0</v>
      </c>
      <c r="Q174" s="29" t="b">
        <f>IF(ISERROR(VLOOKUP(Table1[[#This Row],[Additive]],Stock,1,FALSE)),FALSE,TRUE)</f>
        <v>1</v>
      </c>
    </row>
    <row r="175" spans="1:17" ht="12.75">
      <c r="A175" s="4" t="s">
        <v>158</v>
      </c>
      <c r="B175" s="4" t="s">
        <v>182</v>
      </c>
      <c r="C175" s="35" t="str">
        <f>CONCATENATE(Table1[[#This Row],[Base ]],"-",Table1[[#This Row],[Additive]])</f>
        <v>Acorn's Cap-Upright Ochoa</v>
      </c>
      <c r="D175" s="4">
        <v>0</v>
      </c>
      <c r="E175" s="4">
        <v>0</v>
      </c>
      <c r="F175" s="4">
        <v>0</v>
      </c>
      <c r="G175" s="4">
        <v>0</v>
      </c>
      <c r="H175" s="4">
        <v>0</v>
      </c>
      <c r="I175" s="4">
        <v>0</v>
      </c>
      <c r="J175" s="4">
        <v>0</v>
      </c>
      <c r="K175" s="20">
        <v>83.598309227260799</v>
      </c>
      <c r="L175" s="20">
        <v>-196.158903396401</v>
      </c>
      <c r="M175" s="20">
        <v>-934.26495605193702</v>
      </c>
      <c r="N175" s="20">
        <v>-272.16865247535299</v>
      </c>
      <c r="O175" s="20">
        <v>1020.6973639428466</v>
      </c>
      <c r="P175" s="20" t="b">
        <f>IF(ISERROR(VLOOKUP(Table1[[#This Row],[Base ]],Stock,1,FALSE)),FALSE,TRUE)</f>
        <v>0</v>
      </c>
      <c r="Q175" s="29" t="b">
        <f>IF(ISERROR(VLOOKUP(Table1[[#This Row],[Additive]],Stock,1,FALSE)),FALSE,TRUE)</f>
        <v>1</v>
      </c>
    </row>
    <row r="176" spans="1:17" ht="12.75">
      <c r="A176" s="3" t="s">
        <v>158</v>
      </c>
      <c r="B176" s="3" t="s">
        <v>184</v>
      </c>
      <c r="C176" s="13" t="str">
        <f>CONCATENATE(Table1[[#This Row],[Base ]],"-",Table1[[#This Row],[Additive]])</f>
        <v>Acorn's Cap-Golden Sweetgrass</v>
      </c>
      <c r="D176" s="4">
        <v>0</v>
      </c>
      <c r="E176" s="4">
        <v>0</v>
      </c>
      <c r="F176" s="4">
        <v>0</v>
      </c>
      <c r="G176" s="4">
        <v>0</v>
      </c>
      <c r="H176" s="4">
        <v>0</v>
      </c>
      <c r="I176" s="4">
        <v>0</v>
      </c>
      <c r="J176" s="4">
        <v>0</v>
      </c>
      <c r="K176" s="20">
        <v>83.598309227260799</v>
      </c>
      <c r="L176" s="20">
        <v>-196.158903396401</v>
      </c>
      <c r="M176" s="20">
        <v>-912.66830688524601</v>
      </c>
      <c r="N176" s="20">
        <v>-881.88916135867805</v>
      </c>
      <c r="O176" s="20">
        <v>1209.451593518846</v>
      </c>
      <c r="P176" s="20" t="b">
        <f>IF(ISERROR(VLOOKUP(Table1[[#This Row],[Base ]],Stock,1,FALSE)),FALSE,TRUE)</f>
        <v>0</v>
      </c>
      <c r="Q176" s="29" t="b">
        <f>IF(ISERROR(VLOOKUP(Table1[[#This Row],[Additive]],Stock,1,FALSE)),FALSE,TRUE)</f>
        <v>1</v>
      </c>
    </row>
    <row r="177" spans="1:17" ht="12.75">
      <c r="A177" s="4" t="s">
        <v>158</v>
      </c>
      <c r="B177" s="4" t="s">
        <v>201</v>
      </c>
      <c r="C177" s="35" t="str">
        <f>CONCATENATE(Table1[[#This Row],[Base ]],"-",Table1[[#This Row],[Additive]])</f>
        <v>Acorn's Cap-Steel Bladegrass</v>
      </c>
      <c r="D177" s="4">
        <v>0</v>
      </c>
      <c r="E177" s="4">
        <v>1</v>
      </c>
      <c r="F177" s="4">
        <v>1</v>
      </c>
      <c r="G177" s="4">
        <v>0</v>
      </c>
      <c r="H177" s="4">
        <v>-1</v>
      </c>
      <c r="I177" s="4">
        <v>0</v>
      </c>
      <c r="J177" s="4">
        <v>1</v>
      </c>
      <c r="K177" s="20">
        <v>83.598309227260799</v>
      </c>
      <c r="L177" s="20">
        <v>-196.158903396401</v>
      </c>
      <c r="M177" s="20">
        <v>253.591700109431</v>
      </c>
      <c r="N177" s="20">
        <v>541.51258072576104</v>
      </c>
      <c r="O177" s="20">
        <v>757.00526512740419</v>
      </c>
      <c r="P177" s="20" t="b">
        <f>IF(ISERROR(VLOOKUP(Table1[[#This Row],[Base ]],Stock,1,FALSE)),FALSE,TRUE)</f>
        <v>0</v>
      </c>
      <c r="Q177" s="29" t="b">
        <f>IF(ISERROR(VLOOKUP(Table1[[#This Row],[Additive]],Stock,1,FALSE)),FALSE,TRUE)</f>
        <v>0</v>
      </c>
    </row>
    <row r="178" spans="1:17" ht="12.75">
      <c r="A178" s="3" t="s">
        <v>158</v>
      </c>
      <c r="B178" s="3" t="s">
        <v>207</v>
      </c>
      <c r="C178" s="13" t="str">
        <f>CONCATENATE(Table1[[#This Row],[Base ]],"-",Table1[[#This Row],[Additive]])</f>
        <v>Acorn's Cap-Dark Radish</v>
      </c>
      <c r="D178" s="4">
        <v>0</v>
      </c>
      <c r="E178" s="4">
        <v>1</v>
      </c>
      <c r="F178" s="4">
        <v>0</v>
      </c>
      <c r="G178" s="4">
        <v>0</v>
      </c>
      <c r="H178" s="4">
        <v>0</v>
      </c>
      <c r="I178" s="4">
        <v>0</v>
      </c>
      <c r="J178" s="4">
        <v>1</v>
      </c>
      <c r="K178" s="20">
        <v>83.598309227260799</v>
      </c>
      <c r="L178" s="20">
        <v>-196.158903396401</v>
      </c>
      <c r="M178" s="20">
        <v>-639.32778641100094</v>
      </c>
      <c r="N178" s="20">
        <v>162.34969985642499</v>
      </c>
      <c r="O178" s="20">
        <v>806.9390053536099</v>
      </c>
      <c r="P178" s="20" t="b">
        <f>IF(ISERROR(VLOOKUP(Table1[[#This Row],[Base ]],Stock,1,FALSE)),FALSE,TRUE)</f>
        <v>0</v>
      </c>
      <c r="Q178" s="29" t="b">
        <f>IF(ISERROR(VLOOKUP(Table1[[#This Row],[Additive]],Stock,1,FALSE)),FALSE,TRUE)</f>
        <v>0</v>
      </c>
    </row>
    <row r="179" spans="1:17" ht="12.75">
      <c r="A179" s="3" t="s">
        <v>158</v>
      </c>
      <c r="B179" s="3" t="s">
        <v>208</v>
      </c>
      <c r="C179" s="13" t="str">
        <f>CONCATENATE(Table1[[#This Row],[Base ]],"-",Table1[[#This Row],[Additive]])</f>
        <v>Acorn's Cap-Sweet Groundmaple</v>
      </c>
      <c r="D179" s="4">
        <v>0</v>
      </c>
      <c r="E179" s="4">
        <v>1</v>
      </c>
      <c r="F179" s="4">
        <v>0</v>
      </c>
      <c r="G179" s="4">
        <v>0</v>
      </c>
      <c r="H179" s="4">
        <v>0</v>
      </c>
      <c r="I179" s="4">
        <v>0</v>
      </c>
      <c r="J179" s="4">
        <v>1</v>
      </c>
      <c r="K179" s="20">
        <v>83.598309227260799</v>
      </c>
      <c r="L179" s="20">
        <v>-196.158903396401</v>
      </c>
      <c r="M179" s="20">
        <v>828.68619723163397</v>
      </c>
      <c r="N179" s="20">
        <v>166.56223096316401</v>
      </c>
      <c r="O179" s="20">
        <v>828.68726438983424</v>
      </c>
      <c r="P179" s="20" t="b">
        <f>IF(ISERROR(VLOOKUP(Table1[[#This Row],[Base ]],Stock,1,FALSE)),FALSE,TRUE)</f>
        <v>0</v>
      </c>
      <c r="Q179" s="29" t="b">
        <f>IF(ISERROR(VLOOKUP(Table1[[#This Row],[Additive]],Stock,1,FALSE)),FALSE,TRUE)</f>
        <v>0</v>
      </c>
    </row>
    <row r="180" spans="1:17" ht="12.75">
      <c r="A180" s="4" t="s">
        <v>158</v>
      </c>
      <c r="B180" s="4" t="s">
        <v>100</v>
      </c>
      <c r="C180" s="35" t="str">
        <f>CONCATENATE(Table1[[#This Row],[Base ]],"-",Table1[[#This Row],[Additive]])</f>
        <v>Acorn's Cap-Trilobe</v>
      </c>
      <c r="D180" s="4">
        <v>0</v>
      </c>
      <c r="E180" s="4">
        <v>1</v>
      </c>
      <c r="F180" s="4">
        <v>0</v>
      </c>
      <c r="G180" s="4">
        <v>1</v>
      </c>
      <c r="H180" s="4">
        <v>-1</v>
      </c>
      <c r="I180" s="4">
        <v>0</v>
      </c>
      <c r="J180" s="4">
        <v>1</v>
      </c>
      <c r="K180" s="20">
        <v>83.598309227260799</v>
      </c>
      <c r="L180" s="20">
        <v>-196.158903396401</v>
      </c>
      <c r="M180" s="20">
        <v>581.98075435321698</v>
      </c>
      <c r="N180" s="20">
        <v>472.25577382234798</v>
      </c>
      <c r="O180" s="20">
        <v>833.76450052228245</v>
      </c>
      <c r="P180" s="20" t="b">
        <f>IF(ISERROR(VLOOKUP(Table1[[#This Row],[Base ]],Stock,1,FALSE)),FALSE,TRUE)</f>
        <v>0</v>
      </c>
      <c r="Q180" s="29" t="b">
        <f>IF(ISERROR(VLOOKUP(Table1[[#This Row],[Additive]],Stock,1,FALSE)),FALSE,TRUE)</f>
        <v>0</v>
      </c>
    </row>
    <row r="181" spans="1:17" ht="12.75">
      <c r="A181" s="3" t="s">
        <v>158</v>
      </c>
      <c r="B181" s="3" t="s">
        <v>160</v>
      </c>
      <c r="C181" s="13" t="str">
        <f>CONCATENATE(Table1[[#This Row],[Base ]],"-",Table1[[#This Row],[Additive]])</f>
        <v>Acorn's Cap-Opal Harebell</v>
      </c>
      <c r="D181" s="4">
        <v>0</v>
      </c>
      <c r="E181" s="4">
        <v>1</v>
      </c>
      <c r="F181" s="4">
        <v>-2</v>
      </c>
      <c r="G181" s="4">
        <v>-2</v>
      </c>
      <c r="H181" s="4">
        <v>0</v>
      </c>
      <c r="I181" s="4">
        <v>0</v>
      </c>
      <c r="J181" s="4">
        <v>3</v>
      </c>
      <c r="K181" s="20">
        <v>83.598309227260799</v>
      </c>
      <c r="L181" s="20">
        <v>-196.158903396401</v>
      </c>
      <c r="M181" s="20">
        <v>-564.64492396434002</v>
      </c>
      <c r="N181" s="20">
        <v>-726.71742612956098</v>
      </c>
      <c r="O181" s="20">
        <v>837.68229981508694</v>
      </c>
      <c r="P181" s="20" t="b">
        <f>IF(ISERROR(VLOOKUP(Table1[[#This Row],[Base ]],Stock,1,FALSE)),FALSE,TRUE)</f>
        <v>0</v>
      </c>
      <c r="Q181" s="29" t="b">
        <f>IF(ISERROR(VLOOKUP(Table1[[#This Row],[Additive]],Stock,1,FALSE)),FALSE,TRUE)</f>
        <v>0</v>
      </c>
    </row>
    <row r="182" spans="1:17" ht="12.75">
      <c r="A182" s="3" t="s">
        <v>158</v>
      </c>
      <c r="B182" s="3" t="s">
        <v>202</v>
      </c>
      <c r="C182" s="13" t="str">
        <f>CONCATENATE(Table1[[#This Row],[Base ]],"-",Table1[[#This Row],[Additive]])</f>
        <v>Acorn's Cap-Camels Mane</v>
      </c>
      <c r="D182" s="4">
        <v>0</v>
      </c>
      <c r="E182" s="4">
        <v>1</v>
      </c>
      <c r="F182" s="4">
        <v>0</v>
      </c>
      <c r="G182" s="4">
        <v>0</v>
      </c>
      <c r="H182" s="4">
        <v>0</v>
      </c>
      <c r="I182" s="4">
        <v>0</v>
      </c>
      <c r="J182" s="4">
        <v>1</v>
      </c>
      <c r="K182" s="20">
        <v>83.598309227260799</v>
      </c>
      <c r="L182" s="20">
        <v>-196.158903396401</v>
      </c>
      <c r="M182" s="20">
        <v>742.81792370324297</v>
      </c>
      <c r="N182" s="20">
        <v>331.61326478673902</v>
      </c>
      <c r="O182" s="20">
        <v>844.46075197050766</v>
      </c>
      <c r="P182" s="20" t="b">
        <f>IF(ISERROR(VLOOKUP(Table1[[#This Row],[Base ]],Stock,1,FALSE)),FALSE,TRUE)</f>
        <v>0</v>
      </c>
      <c r="Q182" s="29" t="b">
        <f>IF(ISERROR(VLOOKUP(Table1[[#This Row],[Additive]],Stock,1,FALSE)),FALSE,TRUE)</f>
        <v>0</v>
      </c>
    </row>
    <row r="183" spans="1:17" ht="12.75">
      <c r="A183" s="4" t="s">
        <v>158</v>
      </c>
      <c r="B183" s="4" t="s">
        <v>3</v>
      </c>
      <c r="C183" s="35" t="str">
        <f>CONCATENATE(Table1[[#This Row],[Base ]],"-",Table1[[#This Row],[Additive]])</f>
        <v>Acorn's Cap-Cabbage</v>
      </c>
      <c r="D183" s="4">
        <v>0</v>
      </c>
      <c r="E183" s="4">
        <v>1</v>
      </c>
      <c r="F183" s="4">
        <v>1</v>
      </c>
      <c r="G183" s="4">
        <v>0</v>
      </c>
      <c r="H183" s="4">
        <v>0</v>
      </c>
      <c r="I183" s="4">
        <v>0</v>
      </c>
      <c r="J183" s="4">
        <v>1</v>
      </c>
      <c r="K183" s="20">
        <v>83.598309227260799</v>
      </c>
      <c r="L183" s="20">
        <v>-196.158903396401</v>
      </c>
      <c r="M183" s="20">
        <v>-765.55022056776397</v>
      </c>
      <c r="N183" s="20">
        <v>-394.47436343740799</v>
      </c>
      <c r="O183" s="20">
        <v>871.99899503630638</v>
      </c>
      <c r="P183" s="20" t="b">
        <f>IF(ISERROR(VLOOKUP(Table1[[#This Row],[Base ]],Stock,1,FALSE)),FALSE,TRUE)</f>
        <v>0</v>
      </c>
      <c r="Q183" s="29" t="b">
        <f>IF(ISERROR(VLOOKUP(Table1[[#This Row],[Additive]],Stock,1,FALSE)),FALSE,TRUE)</f>
        <v>0</v>
      </c>
    </row>
    <row r="184" spans="1:17" ht="12.75">
      <c r="A184" s="4" t="s">
        <v>158</v>
      </c>
      <c r="B184" s="4" t="s">
        <v>203</v>
      </c>
      <c r="C184" s="35" t="str">
        <f>CONCATENATE(Table1[[#This Row],[Base ]],"-",Table1[[#This Row],[Additive]])</f>
        <v>Acorn's Cap-Burnt Tarragon</v>
      </c>
      <c r="D184" s="4">
        <v>0</v>
      </c>
      <c r="E184" s="4">
        <v>1</v>
      </c>
      <c r="F184" s="4">
        <v>0</v>
      </c>
      <c r="G184" s="4">
        <v>2</v>
      </c>
      <c r="H184" s="4">
        <v>-2</v>
      </c>
      <c r="I184" s="4">
        <v>0</v>
      </c>
      <c r="J184" s="4">
        <v>1</v>
      </c>
      <c r="K184" s="20">
        <v>83.598309227260799</v>
      </c>
      <c r="L184" s="20">
        <v>-196.158903396401</v>
      </c>
      <c r="M184" s="20">
        <v>721.76818975162405</v>
      </c>
      <c r="N184" s="20">
        <v>398.27010485396698</v>
      </c>
      <c r="O184" s="20">
        <v>872.12765250162556</v>
      </c>
      <c r="P184" s="20" t="b">
        <f>IF(ISERROR(VLOOKUP(Table1[[#This Row],[Base ]],Stock,1,FALSE)),FALSE,TRUE)</f>
        <v>0</v>
      </c>
      <c r="Q184" s="29" t="b">
        <f>IF(ISERROR(VLOOKUP(Table1[[#This Row],[Additive]],Stock,1,FALSE)),FALSE,TRUE)</f>
        <v>0</v>
      </c>
    </row>
    <row r="185" spans="1:17" ht="12.75">
      <c r="A185" s="4" t="s">
        <v>158</v>
      </c>
      <c r="B185" s="4" t="s">
        <v>209</v>
      </c>
      <c r="C185" s="35" t="str">
        <f>CONCATENATE(Table1[[#This Row],[Base ]],"-",Table1[[#This Row],[Additive]])</f>
        <v>Acorn's Cap-True Tarragon</v>
      </c>
      <c r="D185" s="4">
        <v>0</v>
      </c>
      <c r="E185" s="4">
        <v>1</v>
      </c>
      <c r="F185" s="4">
        <v>-1</v>
      </c>
      <c r="G185" s="4">
        <v>-1</v>
      </c>
      <c r="H185" s="4">
        <v>0</v>
      </c>
      <c r="I185" s="4">
        <v>0</v>
      </c>
      <c r="J185" s="4">
        <v>1</v>
      </c>
      <c r="K185" s="20">
        <v>83.598309227260799</v>
      </c>
      <c r="L185" s="20">
        <v>-196.158903396401</v>
      </c>
      <c r="M185" s="20">
        <v>-606.85423810851205</v>
      </c>
      <c r="N185" s="20">
        <v>-735.83264590505496</v>
      </c>
      <c r="O185" s="20">
        <v>876.34038391241256</v>
      </c>
      <c r="P185" s="20" t="b">
        <f>IF(ISERROR(VLOOKUP(Table1[[#This Row],[Base ]],Stock,1,FALSE)),FALSE,TRUE)</f>
        <v>0</v>
      </c>
      <c r="Q185" s="29" t="b">
        <f>IF(ISERROR(VLOOKUP(Table1[[#This Row],[Additive]],Stock,1,FALSE)),FALSE,TRUE)</f>
        <v>0</v>
      </c>
    </row>
    <row r="186" spans="1:17" ht="12.75">
      <c r="A186" s="3" t="s">
        <v>158</v>
      </c>
      <c r="B186" s="3" t="s">
        <v>204</v>
      </c>
      <c r="C186" s="13" t="str">
        <f>CONCATENATE(Table1[[#This Row],[Base ]],"-",Table1[[#This Row],[Additive]])</f>
        <v>Acorn's Cap-Octecs Longfin Meat</v>
      </c>
      <c r="D186" s="4">
        <v>0</v>
      </c>
      <c r="E186" s="4">
        <v>1</v>
      </c>
      <c r="F186" s="4">
        <v>0</v>
      </c>
      <c r="G186" s="4">
        <v>0</v>
      </c>
      <c r="H186" s="4">
        <v>0</v>
      </c>
      <c r="I186" s="4">
        <v>1</v>
      </c>
      <c r="J186" s="4">
        <v>1</v>
      </c>
      <c r="K186" s="20">
        <v>83.598309227260799</v>
      </c>
      <c r="L186" s="20">
        <v>-196.158903396401</v>
      </c>
      <c r="M186" s="20">
        <v>-761.64492316621102</v>
      </c>
      <c r="N186" s="20">
        <v>49.584917432512</v>
      </c>
      <c r="O186" s="20">
        <v>880.24209589325903</v>
      </c>
      <c r="P186" s="20" t="b">
        <f>IF(ISERROR(VLOOKUP(Table1[[#This Row],[Base ]],Stock,1,FALSE)),FALSE,TRUE)</f>
        <v>0</v>
      </c>
      <c r="Q186" s="29" t="b">
        <f>IF(ISERROR(VLOOKUP(Table1[[#This Row],[Additive]],Stock,1,FALSE)),FALSE,TRUE)</f>
        <v>0</v>
      </c>
    </row>
    <row r="187" spans="1:17" ht="12.75">
      <c r="A187" s="4" t="s">
        <v>158</v>
      </c>
      <c r="B187" s="4" t="s">
        <v>43</v>
      </c>
      <c r="C187" s="35" t="str">
        <f>CONCATENATE(Table1[[#This Row],[Base ]],"-",Table1[[#This Row],[Additive]])</f>
        <v>Acorn's Cap-Chaffa</v>
      </c>
      <c r="D187" s="4">
        <v>0</v>
      </c>
      <c r="E187" s="4">
        <v>1</v>
      </c>
      <c r="F187" s="4">
        <v>0</v>
      </c>
      <c r="G187" s="4">
        <v>0</v>
      </c>
      <c r="H187" s="4">
        <v>0</v>
      </c>
      <c r="I187" s="4">
        <v>0</v>
      </c>
      <c r="J187" s="4">
        <v>1</v>
      </c>
      <c r="K187" s="20">
        <v>83.598309227260799</v>
      </c>
      <c r="L187" s="20">
        <v>-196.158903396401</v>
      </c>
      <c r="M187" s="20">
        <v>-307.69312176759303</v>
      </c>
      <c r="N187" s="20">
        <v>621.20741503389002</v>
      </c>
      <c r="O187" s="20">
        <v>906.1990302766211</v>
      </c>
      <c r="P187" s="20" t="b">
        <f>IF(ISERROR(VLOOKUP(Table1[[#This Row],[Base ]],Stock,1,FALSE)),FALSE,TRUE)</f>
        <v>0</v>
      </c>
      <c r="Q187" s="29" t="b">
        <f>IF(ISERROR(VLOOKUP(Table1[[#This Row],[Additive]],Stock,1,FALSE)),FALSE,TRUE)</f>
        <v>0</v>
      </c>
    </row>
    <row r="188" spans="1:17" ht="12.75">
      <c r="A188" s="4" t="s">
        <v>158</v>
      </c>
      <c r="B188" s="4" t="s">
        <v>200</v>
      </c>
      <c r="C188" s="35" t="str">
        <f>CONCATENATE(Table1[[#This Row],[Base ]],"-",Table1[[#This Row],[Additive]])</f>
        <v>Acorn's Cap-Oyster Meat</v>
      </c>
      <c r="D188" s="4">
        <v>0</v>
      </c>
      <c r="E188" s="4">
        <v>1</v>
      </c>
      <c r="F188" s="4">
        <v>0</v>
      </c>
      <c r="G188" s="4">
        <v>0</v>
      </c>
      <c r="H188" s="4">
        <v>0</v>
      </c>
      <c r="I188" s="4">
        <v>0</v>
      </c>
      <c r="J188" s="4">
        <v>1</v>
      </c>
      <c r="K188" s="20">
        <v>83.598309227260799</v>
      </c>
      <c r="L188" s="20">
        <v>-196.158903396401</v>
      </c>
      <c r="M188" s="20">
        <v>856.03599488714303</v>
      </c>
      <c r="N188" s="20">
        <v>-722.59129465318995</v>
      </c>
      <c r="O188" s="20">
        <v>934.76790744651476</v>
      </c>
      <c r="P188" s="20" t="b">
        <f>IF(ISERROR(VLOOKUP(Table1[[#This Row],[Base ]],Stock,1,FALSE)),FALSE,TRUE)</f>
        <v>0</v>
      </c>
      <c r="Q188" s="29" t="b">
        <f>IF(ISERROR(VLOOKUP(Table1[[#This Row],[Additive]],Stock,1,FALSE)),FALSE,TRUE)</f>
        <v>0</v>
      </c>
    </row>
    <row r="189" spans="1:17" ht="12.75">
      <c r="A189" s="4" t="s">
        <v>158</v>
      </c>
      <c r="B189" s="4" t="s">
        <v>4</v>
      </c>
      <c r="C189" s="35" t="str">
        <f>CONCATENATE(Table1[[#This Row],[Base ]],"-",Table1[[#This Row],[Additive]])</f>
        <v>Acorn's Cap-Mutton</v>
      </c>
      <c r="D189" s="4">
        <v>0</v>
      </c>
      <c r="E189" s="4">
        <v>1</v>
      </c>
      <c r="F189" s="4">
        <v>0</v>
      </c>
      <c r="G189" s="4">
        <v>0</v>
      </c>
      <c r="H189" s="4">
        <v>0</v>
      </c>
      <c r="I189" s="4">
        <v>0</v>
      </c>
      <c r="J189" s="4">
        <v>1</v>
      </c>
      <c r="K189" s="20">
        <v>83.598309227260799</v>
      </c>
      <c r="L189" s="20">
        <v>-196.158903396401</v>
      </c>
      <c r="M189" s="20">
        <v>-725.95384242315504</v>
      </c>
      <c r="N189" s="20">
        <v>-744.09917160976795</v>
      </c>
      <c r="O189" s="20">
        <v>977.55471651031087</v>
      </c>
      <c r="P189" s="20" t="b">
        <f>IF(ISERROR(VLOOKUP(Table1[[#This Row],[Base ]],Stock,1,FALSE)),FALSE,TRUE)</f>
        <v>0</v>
      </c>
      <c r="Q189" s="29" t="b">
        <f>IF(ISERROR(VLOOKUP(Table1[[#This Row],[Additive]],Stock,1,FALSE)),FALSE,TRUE)</f>
        <v>0</v>
      </c>
    </row>
    <row r="190" spans="1:17" ht="12.75">
      <c r="A190" s="3" t="s">
        <v>158</v>
      </c>
      <c r="B190" s="3" t="s">
        <v>58</v>
      </c>
      <c r="C190" s="13" t="str">
        <f>CONCATENATE(Table1[[#This Row],[Base ]],"-",Table1[[#This Row],[Additive]])</f>
        <v>Acorn's Cap-Asane</v>
      </c>
      <c r="D190" s="4">
        <v>0</v>
      </c>
      <c r="E190" s="4">
        <v>1</v>
      </c>
      <c r="F190" s="4">
        <v>0</v>
      </c>
      <c r="G190" s="4">
        <v>0</v>
      </c>
      <c r="H190" s="4">
        <v>0</v>
      </c>
      <c r="I190" s="4">
        <v>0</v>
      </c>
      <c r="J190" s="4">
        <v>1</v>
      </c>
      <c r="K190" s="20">
        <v>83.598309227260799</v>
      </c>
      <c r="L190" s="20">
        <v>-196.158903396401</v>
      </c>
      <c r="M190" s="20">
        <v>-902.93000000000097</v>
      </c>
      <c r="N190" s="20">
        <v>-111.5</v>
      </c>
      <c r="O190" s="20">
        <v>990.15414700494023</v>
      </c>
      <c r="P190" s="20" t="b">
        <f>IF(ISERROR(VLOOKUP(Table1[[#This Row],[Base ]],Stock,1,FALSE)),FALSE,TRUE)</f>
        <v>0</v>
      </c>
      <c r="Q190" s="29" t="b">
        <f>IF(ISERROR(VLOOKUP(Table1[[#This Row],[Additive]],Stock,1,FALSE)),FALSE,TRUE)</f>
        <v>0</v>
      </c>
    </row>
    <row r="191" spans="1:17" ht="12.75">
      <c r="A191" s="3" t="s">
        <v>158</v>
      </c>
      <c r="B191" s="3" t="s">
        <v>206</v>
      </c>
      <c r="C191" s="13" t="str">
        <f>CONCATENATE(Table1[[#This Row],[Base ]],"-",Table1[[#This Row],[Additive]])</f>
        <v>Acorn's Cap-Silvertongue Damia</v>
      </c>
      <c r="D191" s="4">
        <v>0</v>
      </c>
      <c r="E191" s="4">
        <v>1</v>
      </c>
      <c r="F191" s="4">
        <v>0</v>
      </c>
      <c r="G191" s="4">
        <v>0</v>
      </c>
      <c r="H191" s="4">
        <v>0</v>
      </c>
      <c r="I191" s="4">
        <v>0</v>
      </c>
      <c r="J191" s="4">
        <v>1</v>
      </c>
      <c r="K191" s="20">
        <v>83.598309227260799</v>
      </c>
      <c r="L191" s="20">
        <v>-196.158903396401</v>
      </c>
      <c r="M191" s="20">
        <v>-861.68911728802505</v>
      </c>
      <c r="N191" s="20">
        <v>128.94672793532001</v>
      </c>
      <c r="O191" s="20">
        <v>999.63092701831147</v>
      </c>
      <c r="P191" s="20" t="b">
        <f>IF(ISERROR(VLOOKUP(Table1[[#This Row],[Base ]],Stock,1,FALSE)),FALSE,TRUE)</f>
        <v>0</v>
      </c>
      <c r="Q191" s="29" t="b">
        <f>IF(ISERROR(VLOOKUP(Table1[[#This Row],[Additive]],Stock,1,FALSE)),FALSE,TRUE)</f>
        <v>0</v>
      </c>
    </row>
    <row r="192" spans="1:17" ht="12.75">
      <c r="A192" s="3" t="s">
        <v>158</v>
      </c>
      <c r="B192" s="3" t="s">
        <v>106</v>
      </c>
      <c r="C192" s="13" t="str">
        <f>CONCATENATE(Table1[[#This Row],[Base ]],"-",Table1[[#This Row],[Additive]])</f>
        <v>Acorn's Cap-Cranesbill</v>
      </c>
      <c r="D192" s="4">
        <v>0</v>
      </c>
      <c r="E192" s="4">
        <v>0</v>
      </c>
      <c r="F192" s="4">
        <v>0</v>
      </c>
      <c r="G192" s="4">
        <v>0</v>
      </c>
      <c r="H192" s="4">
        <v>0</v>
      </c>
      <c r="I192" s="4">
        <v>0</v>
      </c>
      <c r="J192" s="4">
        <v>0</v>
      </c>
      <c r="K192" s="20">
        <v>83.598309227260799</v>
      </c>
      <c r="L192" s="20">
        <v>-196.158903396401</v>
      </c>
      <c r="M192" s="20">
        <v>970.88545921136995</v>
      </c>
      <c r="N192" s="20">
        <v>269.84190804535899</v>
      </c>
      <c r="O192" s="20">
        <v>1002.2151679112135</v>
      </c>
      <c r="P192" s="20" t="b">
        <f>IF(ISERROR(VLOOKUP(Table1[[#This Row],[Base ]],Stock,1,FALSE)),FALSE,TRUE)</f>
        <v>0</v>
      </c>
      <c r="Q192" s="29" t="b">
        <f>IF(ISERROR(VLOOKUP(Table1[[#This Row],[Additive]],Stock,1,FALSE)),FALSE,TRUE)</f>
        <v>0</v>
      </c>
    </row>
    <row r="193" spans="1:17" ht="12.75">
      <c r="A193" s="4" t="s">
        <v>158</v>
      </c>
      <c r="B193" s="4" t="s">
        <v>72</v>
      </c>
      <c r="C193" s="35" t="str">
        <f>CONCATENATE(Table1[[#This Row],[Base ]],"-",Table1[[#This Row],[Additive]])</f>
        <v>Acorn's Cap-Myrrh</v>
      </c>
      <c r="D193" s="4">
        <v>0</v>
      </c>
      <c r="E193" s="4">
        <v>0</v>
      </c>
      <c r="F193" s="4">
        <v>0</v>
      </c>
      <c r="G193" s="4">
        <v>0</v>
      </c>
      <c r="H193" s="4">
        <v>0</v>
      </c>
      <c r="I193" s="4">
        <v>0</v>
      </c>
      <c r="J193" s="4">
        <v>0</v>
      </c>
      <c r="K193" s="20">
        <v>83.598309227260799</v>
      </c>
      <c r="L193" s="20">
        <v>-196.158903396401</v>
      </c>
      <c r="M193" s="20">
        <v>-904</v>
      </c>
      <c r="N193" s="20">
        <v>-5.7000000000000099</v>
      </c>
      <c r="O193" s="20">
        <v>1005.7957119969759</v>
      </c>
      <c r="P193" s="20" t="b">
        <f>IF(ISERROR(VLOOKUP(Table1[[#This Row],[Base ]],Stock,1,FALSE)),FALSE,TRUE)</f>
        <v>0</v>
      </c>
      <c r="Q193" s="29" t="b">
        <f>IF(ISERROR(VLOOKUP(Table1[[#This Row],[Additive]],Stock,1,FALSE)),FALSE,TRUE)</f>
        <v>0</v>
      </c>
    </row>
    <row r="194" spans="1:17" ht="12.75">
      <c r="A194" s="3" t="s">
        <v>158</v>
      </c>
      <c r="B194" s="3" t="s">
        <v>170</v>
      </c>
      <c r="C194" s="13" t="str">
        <f>CONCATENATE(Table1[[#This Row],[Base ]],"-",Table1[[#This Row],[Additive]])</f>
        <v>Acorn's Cap-Grilled Garlic</v>
      </c>
      <c r="D194" s="4">
        <v>0</v>
      </c>
      <c r="E194" s="4">
        <v>0</v>
      </c>
      <c r="F194" s="4">
        <v>0</v>
      </c>
      <c r="G194" s="4">
        <v>0</v>
      </c>
      <c r="H194" s="4">
        <v>0</v>
      </c>
      <c r="I194" s="4">
        <v>0</v>
      </c>
      <c r="J194" s="4">
        <v>0</v>
      </c>
      <c r="K194" s="20">
        <v>83.598309227260799</v>
      </c>
      <c r="L194" s="20">
        <v>-196.158903396401</v>
      </c>
      <c r="M194" s="20">
        <v>-712.20896002409404</v>
      </c>
      <c r="N194" s="20">
        <v>435.94661170429998</v>
      </c>
      <c r="O194" s="20">
        <v>1016.3004437734055</v>
      </c>
      <c r="P194" s="20" t="b">
        <f>IF(ISERROR(VLOOKUP(Table1[[#This Row],[Base ]],Stock,1,FALSE)),FALSE,TRUE)</f>
        <v>0</v>
      </c>
      <c r="Q194" s="29" t="b">
        <f>IF(ISERROR(VLOOKUP(Table1[[#This Row],[Additive]],Stock,1,FALSE)),FALSE,TRUE)</f>
        <v>0</v>
      </c>
    </row>
    <row r="195" spans="1:17" ht="12.75">
      <c r="A195" s="3" t="s">
        <v>158</v>
      </c>
      <c r="B195" s="3" t="s">
        <v>181</v>
      </c>
      <c r="C195" s="13" t="str">
        <f>CONCATENATE(Table1[[#This Row],[Base ]],"-",Table1[[#This Row],[Additive]])</f>
        <v>Acorn's Cap-Bull's Blood</v>
      </c>
      <c r="D195" s="4">
        <v>0</v>
      </c>
      <c r="E195" s="4">
        <v>0</v>
      </c>
      <c r="F195" s="4">
        <v>0</v>
      </c>
      <c r="G195" s="4">
        <v>0</v>
      </c>
      <c r="H195" s="4">
        <v>0</v>
      </c>
      <c r="I195" s="4">
        <v>0</v>
      </c>
      <c r="J195" s="4">
        <v>0</v>
      </c>
      <c r="K195" s="20">
        <v>83.598309227260799</v>
      </c>
      <c r="L195" s="20">
        <v>-196.158903396401</v>
      </c>
      <c r="M195" s="20">
        <v>885.38579590541997</v>
      </c>
      <c r="N195" s="20">
        <v>476.58040666399802</v>
      </c>
      <c r="O195" s="20">
        <v>1046.633342242746</v>
      </c>
      <c r="P195" s="20" t="b">
        <f>IF(ISERROR(VLOOKUP(Table1[[#This Row],[Base ]],Stock,1,FALSE)),FALSE,TRUE)</f>
        <v>0</v>
      </c>
      <c r="Q195" s="29" t="b">
        <f>IF(ISERROR(VLOOKUP(Table1[[#This Row],[Additive]],Stock,1,FALSE)),FALSE,TRUE)</f>
        <v>0</v>
      </c>
    </row>
    <row r="196" spans="1:17" ht="12.75">
      <c r="A196" s="4" t="s">
        <v>158</v>
      </c>
      <c r="B196" s="4" t="s">
        <v>175</v>
      </c>
      <c r="C196" s="35" t="str">
        <f>CONCATENATE(Table1[[#This Row],[Base ]],"-",Table1[[#This Row],[Additive]])</f>
        <v>Acorn's Cap-Miniature Bamboo</v>
      </c>
      <c r="D196" s="4">
        <v>0</v>
      </c>
      <c r="E196" s="4">
        <v>0</v>
      </c>
      <c r="F196" s="4">
        <v>0</v>
      </c>
      <c r="G196" s="4">
        <v>0</v>
      </c>
      <c r="H196" s="4">
        <v>0</v>
      </c>
      <c r="I196" s="4">
        <v>0</v>
      </c>
      <c r="J196" s="4">
        <v>0</v>
      </c>
      <c r="K196" s="20">
        <v>83.598309227260799</v>
      </c>
      <c r="L196" s="20">
        <v>-196.158903396401</v>
      </c>
      <c r="M196" s="20">
        <v>-88.116328488290705</v>
      </c>
      <c r="N196" s="20">
        <v>863.55419630609401</v>
      </c>
      <c r="O196" s="20">
        <v>1073.5351743128183</v>
      </c>
      <c r="P196" s="20" t="b">
        <f>IF(ISERROR(VLOOKUP(Table1[[#This Row],[Base ]],Stock,1,FALSE)),FALSE,TRUE)</f>
        <v>0</v>
      </c>
      <c r="Q196" s="29" t="b">
        <f>IF(ISERROR(VLOOKUP(Table1[[#This Row],[Additive]],Stock,1,FALSE)),FALSE,TRUE)</f>
        <v>0</v>
      </c>
    </row>
    <row r="197" spans="1:17" ht="12.75">
      <c r="A197" s="4" t="s">
        <v>158</v>
      </c>
      <c r="B197" s="4" t="s">
        <v>5</v>
      </c>
      <c r="C197" s="35" t="str">
        <f>CONCATENATE(Table1[[#This Row],[Base ]],"-",Table1[[#This Row],[Additive]])</f>
        <v>Acorn's Cap-Leeks</v>
      </c>
      <c r="D197" s="4">
        <v>0</v>
      </c>
      <c r="E197" s="4">
        <v>0</v>
      </c>
      <c r="F197" s="4">
        <v>0</v>
      </c>
      <c r="G197" s="4">
        <v>0</v>
      </c>
      <c r="H197" s="4">
        <v>0</v>
      </c>
      <c r="I197" s="4">
        <v>0</v>
      </c>
      <c r="J197" s="4">
        <v>0</v>
      </c>
      <c r="K197" s="20">
        <v>83.598309227260799</v>
      </c>
      <c r="L197" s="20">
        <v>-196.158903396401</v>
      </c>
      <c r="M197" s="20">
        <v>-694.88763872276797</v>
      </c>
      <c r="N197" s="20">
        <v>-936.714164179661</v>
      </c>
      <c r="O197" s="20">
        <v>1074.4591501911168</v>
      </c>
      <c r="P197" s="20" t="b">
        <f>IF(ISERROR(VLOOKUP(Table1[[#This Row],[Base ]],Stock,1,FALSE)),FALSE,TRUE)</f>
        <v>0</v>
      </c>
      <c r="Q197" s="29" t="b">
        <f>IF(ISERROR(VLOOKUP(Table1[[#This Row],[Additive]],Stock,1,FALSE)),FALSE,TRUE)</f>
        <v>0</v>
      </c>
    </row>
    <row r="198" spans="1:17" ht="12.75">
      <c r="A198" s="4" t="s">
        <v>158</v>
      </c>
      <c r="B198" s="4" t="s">
        <v>171</v>
      </c>
      <c r="C198" s="35" t="str">
        <f>CONCATENATE(Table1[[#This Row],[Base ]],"-",Table1[[#This Row],[Additive]])</f>
        <v>Acorn's Cap-Blooded Harebell</v>
      </c>
      <c r="D198" s="4">
        <v>0</v>
      </c>
      <c r="E198" s="4">
        <v>0</v>
      </c>
      <c r="F198" s="4">
        <v>0</v>
      </c>
      <c r="G198" s="4">
        <v>0</v>
      </c>
      <c r="H198" s="4">
        <v>0</v>
      </c>
      <c r="I198" s="4">
        <v>0</v>
      </c>
      <c r="J198" s="4">
        <v>0</v>
      </c>
      <c r="K198" s="20">
        <v>83.598309227260799</v>
      </c>
      <c r="L198" s="20">
        <v>-196.158903396401</v>
      </c>
      <c r="M198" s="20">
        <v>840.19743197657897</v>
      </c>
      <c r="N198" s="20">
        <v>570.99066085268498</v>
      </c>
      <c r="O198" s="20">
        <v>1077.4788566243888</v>
      </c>
      <c r="P198" s="20" t="b">
        <f>IF(ISERROR(VLOOKUP(Table1[[#This Row],[Base ]],Stock,1,FALSE)),FALSE,TRUE)</f>
        <v>0</v>
      </c>
      <c r="Q198" s="29" t="b">
        <f>IF(ISERROR(VLOOKUP(Table1[[#This Row],[Additive]],Stock,1,FALSE)),FALSE,TRUE)</f>
        <v>0</v>
      </c>
    </row>
    <row r="199" spans="1:17" ht="12.75">
      <c r="A199" s="4" t="s">
        <v>158</v>
      </c>
      <c r="B199" s="4" t="s">
        <v>176</v>
      </c>
      <c r="C199" s="35" t="str">
        <f>CONCATENATE(Table1[[#This Row],[Base ]],"-",Table1[[#This Row],[Additive]])</f>
        <v>Acorn's Cap-Pale Ochoa</v>
      </c>
      <c r="D199" s="4">
        <v>0</v>
      </c>
      <c r="E199" s="4">
        <v>0</v>
      </c>
      <c r="F199" s="4">
        <v>0</v>
      </c>
      <c r="G199" s="4">
        <v>0</v>
      </c>
      <c r="H199" s="4">
        <v>0</v>
      </c>
      <c r="I199" s="4">
        <v>0</v>
      </c>
      <c r="J199" s="4">
        <v>0</v>
      </c>
      <c r="K199" s="20">
        <v>83.598309227260799</v>
      </c>
      <c r="L199" s="20">
        <v>-196.158903396401</v>
      </c>
      <c r="M199" s="20">
        <v>477.88888574325802</v>
      </c>
      <c r="N199" s="20">
        <v>858.51741773030301</v>
      </c>
      <c r="O199" s="20">
        <v>1125.9694494410919</v>
      </c>
      <c r="P199" s="20" t="b">
        <f>IF(ISERROR(VLOOKUP(Table1[[#This Row],[Base ]],Stock,1,FALSE)),FALSE,TRUE)</f>
        <v>0</v>
      </c>
      <c r="Q199" s="29" t="b">
        <f>IF(ISERROR(VLOOKUP(Table1[[#This Row],[Additive]],Stock,1,FALSE)),FALSE,TRUE)</f>
        <v>0</v>
      </c>
    </row>
    <row r="200" spans="1:17" ht="12.75">
      <c r="A200" s="3" t="s">
        <v>158</v>
      </c>
      <c r="B200" s="3" t="s">
        <v>179</v>
      </c>
      <c r="C200" s="13" t="str">
        <f>CONCATENATE(Table1[[#This Row],[Base ]],"-",Table1[[#This Row],[Additive]])</f>
        <v>Acorn's Cap-Azure Tristeria</v>
      </c>
      <c r="D200" s="4">
        <v>0</v>
      </c>
      <c r="E200" s="4">
        <v>0</v>
      </c>
      <c r="F200" s="4">
        <v>0</v>
      </c>
      <c r="G200" s="4">
        <v>0</v>
      </c>
      <c r="H200" s="4">
        <v>0</v>
      </c>
      <c r="I200" s="4">
        <v>0</v>
      </c>
      <c r="J200" s="4">
        <v>0</v>
      </c>
      <c r="K200" s="20">
        <v>83.598309227260799</v>
      </c>
      <c r="L200" s="20">
        <v>-196.158903396401</v>
      </c>
      <c r="M200" s="20">
        <v>-949.88722087902295</v>
      </c>
      <c r="N200" s="20">
        <v>255.978849438997</v>
      </c>
      <c r="O200" s="20">
        <v>1128.060675884994</v>
      </c>
      <c r="P200" s="20" t="b">
        <f>IF(ISERROR(VLOOKUP(Table1[[#This Row],[Base ]],Stock,1,FALSE)),FALSE,TRUE)</f>
        <v>0</v>
      </c>
      <c r="Q200" s="29" t="b">
        <f>IF(ISERROR(VLOOKUP(Table1[[#This Row],[Additive]],Stock,1,FALSE)),FALSE,TRUE)</f>
        <v>0</v>
      </c>
    </row>
    <row r="201" spans="1:17" ht="12.75">
      <c r="A201" s="3" t="s">
        <v>158</v>
      </c>
      <c r="B201" s="3" t="s">
        <v>96</v>
      </c>
      <c r="C201" s="13" t="str">
        <f>CONCATENATE(Table1[[#This Row],[Base ]],"-",Table1[[#This Row],[Additive]])</f>
        <v>Acorn's Cap-Tagetese</v>
      </c>
      <c r="D201" s="4">
        <v>0</v>
      </c>
      <c r="E201" s="4">
        <v>0</v>
      </c>
      <c r="F201" s="4">
        <v>0</v>
      </c>
      <c r="G201" s="4">
        <v>0</v>
      </c>
      <c r="H201" s="4">
        <v>0</v>
      </c>
      <c r="I201" s="4">
        <v>0</v>
      </c>
      <c r="J201" s="4">
        <v>0</v>
      </c>
      <c r="K201" s="20">
        <v>83.598309227260799</v>
      </c>
      <c r="L201" s="20">
        <v>-196.158903396401</v>
      </c>
      <c r="M201" s="20">
        <v>368.487121753797</v>
      </c>
      <c r="N201" s="20">
        <v>957.06880546827495</v>
      </c>
      <c r="O201" s="20">
        <v>1187.8955273912138</v>
      </c>
      <c r="P201" s="20" t="b">
        <f>IF(ISERROR(VLOOKUP(Table1[[#This Row],[Base ]],Stock,1,FALSE)),FALSE,TRUE)</f>
        <v>0</v>
      </c>
      <c r="Q201" s="29" t="b">
        <f>IF(ISERROR(VLOOKUP(Table1[[#This Row],[Additive]],Stock,1,FALSE)),FALSE,TRUE)</f>
        <v>0</v>
      </c>
    </row>
    <row r="202" spans="1:17" ht="12.75">
      <c r="A202" s="3" t="s">
        <v>158</v>
      </c>
      <c r="B202" s="3" t="s">
        <v>127</v>
      </c>
      <c r="C202" s="13" t="str">
        <f>CONCATENATE(Table1[[#This Row],[Base ]],"-",Table1[[#This Row],[Additive]])</f>
        <v>Acorn's Cap-Shyamalata</v>
      </c>
      <c r="D202" s="4">
        <v>0</v>
      </c>
      <c r="E202" s="4">
        <v>0</v>
      </c>
      <c r="F202" s="4">
        <v>0</v>
      </c>
      <c r="G202" s="4">
        <v>0</v>
      </c>
      <c r="H202" s="4">
        <v>0</v>
      </c>
      <c r="I202" s="4">
        <v>0</v>
      </c>
      <c r="J202" s="4">
        <v>0</v>
      </c>
      <c r="K202" s="20">
        <v>83.598309227260799</v>
      </c>
      <c r="L202" s="20">
        <v>-196.158903396401</v>
      </c>
      <c r="M202" s="20">
        <v>-869.97314711405397</v>
      </c>
      <c r="N202" s="20">
        <v>572.41062974749798</v>
      </c>
      <c r="O202" s="20">
        <v>1224.7439118550158</v>
      </c>
      <c r="P202" s="20" t="b">
        <f>IF(ISERROR(VLOOKUP(Table1[[#This Row],[Base ]],Stock,1,FALSE)),FALSE,TRUE)</f>
        <v>0</v>
      </c>
      <c r="Q202" s="29" t="b">
        <f>IF(ISERROR(VLOOKUP(Table1[[#This Row],[Additive]],Stock,1,FALSE)),FALSE,TRUE)</f>
        <v>0</v>
      </c>
    </row>
    <row r="203" spans="1:17" ht="12.75">
      <c r="A203" s="3" t="s">
        <v>158</v>
      </c>
      <c r="B203" s="3" t="s">
        <v>180</v>
      </c>
      <c r="C203" s="13" t="str">
        <f>CONCATENATE(Table1[[#This Row],[Base ]],"-",Table1[[#This Row],[Additive]])</f>
        <v>Acorn's Cap-Flander's Blossom</v>
      </c>
      <c r="D203" s="4">
        <v>0</v>
      </c>
      <c r="E203" s="4">
        <v>0</v>
      </c>
      <c r="F203" s="4">
        <v>0</v>
      </c>
      <c r="G203" s="4">
        <v>0</v>
      </c>
      <c r="H203" s="4">
        <v>0</v>
      </c>
      <c r="I203" s="4">
        <v>0</v>
      </c>
      <c r="J203" s="4">
        <v>0</v>
      </c>
      <c r="K203" s="20">
        <v>83.598309227260799</v>
      </c>
      <c r="L203" s="20">
        <v>-196.158903396401</v>
      </c>
      <c r="M203" s="20">
        <v>-743.43111333244303</v>
      </c>
      <c r="N203" s="20">
        <v>726.84907317403201</v>
      </c>
      <c r="O203" s="20">
        <v>1239.3229565339625</v>
      </c>
      <c r="P203" s="20" t="b">
        <f>IF(ISERROR(VLOOKUP(Table1[[#This Row],[Base ]],Stock,1,FALSE)),FALSE,TRUE)</f>
        <v>0</v>
      </c>
      <c r="Q203" s="29" t="b">
        <f>IF(ISERROR(VLOOKUP(Table1[[#This Row],[Additive]],Stock,1,FALSE)),FALSE,TRUE)</f>
        <v>0</v>
      </c>
    </row>
    <row r="204" spans="1:17" ht="12.75">
      <c r="A204" s="3" t="s">
        <v>158</v>
      </c>
      <c r="B204" s="3" t="s">
        <v>178</v>
      </c>
      <c r="C204" s="13" t="str">
        <f>CONCATENATE(Table1[[#This Row],[Base ]],"-",Table1[[#This Row],[Additive]])</f>
        <v>Acorn's Cap-Orange Sweetgrass</v>
      </c>
      <c r="D204" s="4">
        <v>0</v>
      </c>
      <c r="E204" s="4">
        <v>0</v>
      </c>
      <c r="F204" s="4">
        <v>0</v>
      </c>
      <c r="G204" s="4">
        <v>0</v>
      </c>
      <c r="H204" s="4">
        <v>0</v>
      </c>
      <c r="I204" s="4">
        <v>0</v>
      </c>
      <c r="J204" s="4">
        <v>0</v>
      </c>
      <c r="K204" s="20">
        <v>83.598309227260799</v>
      </c>
      <c r="L204" s="20">
        <v>-196.158903396401</v>
      </c>
      <c r="M204" s="20">
        <v>-803.72097790714895</v>
      </c>
      <c r="N204" s="20">
        <v>834.57684502519999</v>
      </c>
      <c r="O204" s="20">
        <v>1360.055771060494</v>
      </c>
      <c r="P204" s="20" t="b">
        <f>IF(ISERROR(VLOOKUP(Table1[[#This Row],[Base ]],Stock,1,FALSE)),FALSE,TRUE)</f>
        <v>0</v>
      </c>
      <c r="Q204" s="29" t="b">
        <f>IF(ISERROR(VLOOKUP(Table1[[#This Row],[Additive]],Stock,1,FALSE)),FALSE,TRUE)</f>
        <v>0</v>
      </c>
    </row>
    <row r="205" spans="1:17" ht="12.75">
      <c r="A205" s="4" t="s">
        <v>193</v>
      </c>
      <c r="B205" s="4" t="s">
        <v>161</v>
      </c>
      <c r="C205" s="35" t="str">
        <f>CONCATENATE(Table1[[#This Row],[Base ]],"-",Table1[[#This Row],[Additive]])</f>
        <v>Black Pepper Plant-Beetle Leaf</v>
      </c>
      <c r="D205" s="4">
        <v>0</v>
      </c>
      <c r="E205" s="4">
        <v>4</v>
      </c>
      <c r="F205" s="4">
        <v>-4</v>
      </c>
      <c r="G205" s="4">
        <v>0</v>
      </c>
      <c r="H205" s="4">
        <v>0</v>
      </c>
      <c r="I205" s="4">
        <v>0</v>
      </c>
      <c r="J205" s="4">
        <v>4</v>
      </c>
      <c r="K205" s="20">
        <v>511.49587510481302</v>
      </c>
      <c r="L205" s="20">
        <v>307.10033471995803</v>
      </c>
      <c r="M205" s="20">
        <v>500.32061388433402</v>
      </c>
      <c r="N205" s="20">
        <v>-17.2486869534678</v>
      </c>
      <c r="O205" s="20">
        <v>324.54148320954965</v>
      </c>
      <c r="P205" s="20" t="b">
        <f>IF(ISERROR(VLOOKUP(Table1[[#This Row],[Base ]],Stock,1,FALSE)),FALSE,TRUE)</f>
        <v>0</v>
      </c>
      <c r="Q205" s="29" t="b">
        <f>IF(ISERROR(VLOOKUP(Table1[[#This Row],[Additive]],Stock,1,FALSE)),FALSE,TRUE)</f>
        <v>0</v>
      </c>
    </row>
    <row r="206" spans="1:17" ht="12.75">
      <c r="A206" s="4" t="s">
        <v>193</v>
      </c>
      <c r="B206" s="4" t="s">
        <v>217</v>
      </c>
      <c r="C206" s="35" t="str">
        <f>CONCATENATE(Table1[[#This Row],[Base ]],"-",Table1[[#This Row],[Additive]])</f>
        <v>Black Pepper Plant-Blue Damia</v>
      </c>
      <c r="D206" s="4">
        <v>0</v>
      </c>
      <c r="E206" s="4">
        <v>4</v>
      </c>
      <c r="F206" s="4">
        <v>-3</v>
      </c>
      <c r="G206" s="4">
        <v>0</v>
      </c>
      <c r="H206" s="4">
        <v>0</v>
      </c>
      <c r="I206" s="4">
        <v>0</v>
      </c>
      <c r="J206" s="4">
        <v>4</v>
      </c>
      <c r="K206" s="20">
        <v>511.49587510481302</v>
      </c>
      <c r="L206" s="20">
        <v>307.10033471995803</v>
      </c>
      <c r="M206" s="20">
        <v>822.37207979324296</v>
      </c>
      <c r="N206" s="20">
        <v>491.41918149783999</v>
      </c>
      <c r="O206" s="20">
        <v>361.41036498558105</v>
      </c>
      <c r="P206" s="20" t="b">
        <f>IF(ISERROR(VLOOKUP(Table1[[#This Row],[Base ]],Stock,1,FALSE)),FALSE,TRUE)</f>
        <v>0</v>
      </c>
      <c r="Q206" s="29" t="b">
        <f>IF(ISERROR(VLOOKUP(Table1[[#This Row],[Additive]],Stock,1,FALSE)),FALSE,TRUE)</f>
        <v>0</v>
      </c>
    </row>
    <row r="207" spans="1:17" ht="12.75">
      <c r="A207" s="4" t="s">
        <v>193</v>
      </c>
      <c r="B207" s="4" t="s">
        <v>11</v>
      </c>
      <c r="C207" s="35" t="str">
        <f>CONCATENATE(Table1[[#This Row],[Base ]],"-",Table1[[#This Row],[Additive]])</f>
        <v>Black Pepper Plant-Cirallis</v>
      </c>
      <c r="D207" s="4">
        <v>0</v>
      </c>
      <c r="E207" s="4">
        <v>4</v>
      </c>
      <c r="F207" s="4">
        <v>-3</v>
      </c>
      <c r="G207" s="4">
        <v>-2</v>
      </c>
      <c r="H207" s="4">
        <v>0</v>
      </c>
      <c r="I207" s="4">
        <v>0</v>
      </c>
      <c r="J207" s="4">
        <v>3</v>
      </c>
      <c r="K207" s="20">
        <v>511.49587510481302</v>
      </c>
      <c r="L207" s="20">
        <v>307.10033471995803</v>
      </c>
      <c r="M207" s="20">
        <v>152.36169613160601</v>
      </c>
      <c r="N207" s="20">
        <v>523.36834026326096</v>
      </c>
      <c r="O207" s="20">
        <v>419.22453259373737</v>
      </c>
      <c r="P207" s="20" t="b">
        <f>IF(ISERROR(VLOOKUP(Table1[[#This Row],[Base ]],Stock,1,FALSE)),FALSE,TRUE)</f>
        <v>0</v>
      </c>
      <c r="Q207" s="29" t="b">
        <f>IF(ISERROR(VLOOKUP(Table1[[#This Row],[Additive]],Stock,1,FALSE)),FALSE,TRUE)</f>
        <v>0</v>
      </c>
    </row>
    <row r="208" spans="1:17" ht="12.75">
      <c r="A208" s="4" t="s">
        <v>218</v>
      </c>
      <c r="B208" s="4" t="s">
        <v>219</v>
      </c>
      <c r="C208" s="35" t="str">
        <f>CONCATENATE(Table1[[#This Row],[Base ]],"-",Table1[[#This Row],[Additive]])</f>
        <v>Bleeding Hand-Brown Muskerro</v>
      </c>
      <c r="D208" s="4">
        <v>0</v>
      </c>
      <c r="E208" s="4">
        <v>-2</v>
      </c>
      <c r="F208" s="4">
        <v>0</v>
      </c>
      <c r="G208" s="4">
        <v>3</v>
      </c>
      <c r="H208" s="4">
        <v>-2</v>
      </c>
      <c r="I208" s="4">
        <v>0</v>
      </c>
      <c r="J208" s="4">
        <v>3</v>
      </c>
      <c r="K208" s="20">
        <v>-379.69862901300701</v>
      </c>
      <c r="L208" s="20">
        <v>634.42867440724797</v>
      </c>
      <c r="M208" s="20">
        <v>-391.40531521804598</v>
      </c>
      <c r="N208" s="20">
        <v>631.50968706379695</v>
      </c>
      <c r="O208" s="20">
        <v>12.065114546264248</v>
      </c>
      <c r="P208" s="20" t="b">
        <f>IF(ISERROR(VLOOKUP(Table1[[#This Row],[Base ]],Stock,1,FALSE)),FALSE,TRUE)</f>
        <v>0</v>
      </c>
      <c r="Q208" s="29" t="b">
        <f>IF(ISERROR(VLOOKUP(Table1[[#This Row],[Additive]],Stock,1,FALSE)),FALSE,TRUE)</f>
        <v>1</v>
      </c>
    </row>
    <row r="209" spans="1:17" ht="12.75">
      <c r="A209" s="4" t="s">
        <v>220</v>
      </c>
      <c r="B209" s="4" t="s">
        <v>221</v>
      </c>
      <c r="C209" s="35" t="str">
        <f>CONCATENATE(Table1[[#This Row],[Base ]],"-",Table1[[#This Row],[Additive]])</f>
        <v>Buckler-leaf-Common Rosemary</v>
      </c>
      <c r="D209" s="4">
        <v>0</v>
      </c>
      <c r="E209" s="4">
        <v>-1</v>
      </c>
      <c r="F209" s="4">
        <v>-1</v>
      </c>
      <c r="G209" s="4">
        <v>0</v>
      </c>
      <c r="H209" s="4">
        <v>2</v>
      </c>
      <c r="I209" s="4">
        <v>2</v>
      </c>
      <c r="J209" s="4">
        <v>2</v>
      </c>
      <c r="K209" s="20">
        <v>-61.309064506217702</v>
      </c>
      <c r="L209" s="20">
        <v>384.75615217571902</v>
      </c>
      <c r="M209" s="20">
        <v>-132.01288005274299</v>
      </c>
      <c r="N209" s="20">
        <v>968.662836171452</v>
      </c>
      <c r="O209" s="20">
        <v>588.17178200567366</v>
      </c>
      <c r="P209" s="20" t="b">
        <f>IF(ISERROR(VLOOKUP(Table1[[#This Row],[Base ]],Stock,1,FALSE)),FALSE,TRUE)</f>
        <v>0</v>
      </c>
      <c r="Q209" s="29" t="b">
        <f>IF(ISERROR(VLOOKUP(Table1[[#This Row],[Additive]],Stock,1,FALSE)),FALSE,TRUE)</f>
        <v>1</v>
      </c>
    </row>
    <row r="210" spans="1:17" ht="12.75">
      <c r="A210" s="14" t="s">
        <v>356</v>
      </c>
      <c r="B210" s="14" t="s">
        <v>284</v>
      </c>
      <c r="C210" s="34" t="str">
        <f>CONCATENATE(Table1[[#This Row],[Base ]],"-",Table1[[#This Row],[Additive]])</f>
        <v>Buckler-Leaf-Crumpled Leaf Basil</v>
      </c>
      <c r="D210" s="15">
        <v>0</v>
      </c>
      <c r="E210" s="15">
        <v>3</v>
      </c>
      <c r="F210" s="15">
        <v>-5</v>
      </c>
      <c r="G210" s="15">
        <v>0</v>
      </c>
      <c r="H210" s="15">
        <v>3</v>
      </c>
      <c r="I210" s="15">
        <v>-3</v>
      </c>
      <c r="J210" s="15">
        <v>-3</v>
      </c>
      <c r="K210" s="16">
        <v>-61.309064506217702</v>
      </c>
      <c r="L210" s="16">
        <v>384.75615217571902</v>
      </c>
      <c r="M210" s="16">
        <v>0.4</v>
      </c>
      <c r="N210" s="16">
        <v>387.75</v>
      </c>
      <c r="O210" s="16">
        <v>61.781645875029007</v>
      </c>
      <c r="P210" s="16" t="b">
        <f>IF(ISERROR(VLOOKUP(Table1[[#This Row],[Base ]],Stock,1,FALSE)),FALSE,TRUE)</f>
        <v>0</v>
      </c>
      <c r="Q210" s="29" t="b">
        <f>IF(ISERROR(VLOOKUP(Table1[[#This Row],[Additive]],Stock,1,FALSE)),FALSE,TRUE)</f>
        <v>0</v>
      </c>
    </row>
    <row r="211" spans="1:17" ht="12.75">
      <c r="A211" s="4" t="s">
        <v>3</v>
      </c>
      <c r="B211" s="4" t="s">
        <v>192</v>
      </c>
      <c r="C211" s="35" t="str">
        <f>CONCATENATE(Table1[[#This Row],[Base ]],"-",Table1[[#This Row],[Additive]])</f>
        <v>Cabbage-Camel Meat</v>
      </c>
      <c r="D211" s="4">
        <v>0</v>
      </c>
      <c r="E211" s="4">
        <v>0</v>
      </c>
      <c r="F211" s="4">
        <v>1</v>
      </c>
      <c r="G211" s="4">
        <v>0</v>
      </c>
      <c r="H211" s="4">
        <v>0</v>
      </c>
      <c r="I211" s="4">
        <v>0</v>
      </c>
      <c r="J211" s="4">
        <v>0</v>
      </c>
      <c r="K211" s="20">
        <v>-765.55022056776397</v>
      </c>
      <c r="L211" s="20">
        <v>-394.47436343740799</v>
      </c>
      <c r="M211" s="20">
        <v>112.155719642069</v>
      </c>
      <c r="N211" s="20">
        <v>-546.23076697495503</v>
      </c>
      <c r="O211" s="20">
        <v>890.72875977722742</v>
      </c>
      <c r="P211" s="20" t="b">
        <f>IF(ISERROR(VLOOKUP(Table1[[#This Row],[Base ]],Stock,1,FALSE)),FALSE,TRUE)</f>
        <v>0</v>
      </c>
      <c r="Q211" s="29" t="b">
        <f>IF(ISERROR(VLOOKUP(Table1[[#This Row],[Additive]],Stock,1,FALSE)),FALSE,TRUE)</f>
        <v>0</v>
      </c>
    </row>
    <row r="212" spans="1:17" ht="12.75">
      <c r="A212" s="4" t="s">
        <v>225</v>
      </c>
      <c r="B212" s="4" t="s">
        <v>10</v>
      </c>
      <c r="C212" s="35" t="str">
        <f>CONCATENATE(Table1[[#This Row],[Base ]],"-",Table1[[#This Row],[Additive]])</f>
        <v>Cabbage Juice-Covage</v>
      </c>
      <c r="D212" s="4">
        <v>0</v>
      </c>
      <c r="E212" s="4">
        <v>0</v>
      </c>
      <c r="F212" s="4">
        <v>-2</v>
      </c>
      <c r="G212" s="4">
        <v>-2</v>
      </c>
      <c r="H212" s="4">
        <v>0</v>
      </c>
      <c r="I212" s="4">
        <v>3</v>
      </c>
      <c r="J212" s="4">
        <v>0</v>
      </c>
      <c r="K212" s="20">
        <v>811.26227935889403</v>
      </c>
      <c r="L212" s="20">
        <v>-774.45882730428104</v>
      </c>
      <c r="M212" s="20">
        <v>877.900000000001</v>
      </c>
      <c r="N212" s="20">
        <v>-799.70000000000095</v>
      </c>
      <c r="O212" s="20">
        <v>71.258000331874101</v>
      </c>
      <c r="P212" s="20" t="b">
        <f>IF(ISERROR(VLOOKUP(Table1[[#This Row],[Base ]],Stock,1,FALSE)),FALSE,TRUE)</f>
        <v>0</v>
      </c>
      <c r="Q212" s="29" t="b">
        <f>IF(ISERROR(VLOOKUP(Table1[[#This Row],[Additive]],Stock,1,FALSE)),FALSE,TRUE)</f>
        <v>0</v>
      </c>
    </row>
    <row r="213" spans="1:17" ht="12.75">
      <c r="A213" s="4" t="s">
        <v>192</v>
      </c>
      <c r="B213" s="4" t="s">
        <v>82</v>
      </c>
      <c r="C213" s="35" t="str">
        <f>CONCATENATE(Table1[[#This Row],[Base ]],"-",Table1[[#This Row],[Additive]])</f>
        <v>Camel Meat-Soapwort</v>
      </c>
      <c r="D213" s="4">
        <v>0</v>
      </c>
      <c r="E213" s="4">
        <v>1</v>
      </c>
      <c r="F213" s="4">
        <v>0</v>
      </c>
      <c r="G213" s="4">
        <v>0</v>
      </c>
      <c r="H213" s="4">
        <v>0</v>
      </c>
      <c r="I213" s="4">
        <v>1</v>
      </c>
      <c r="J213" s="4">
        <v>1</v>
      </c>
      <c r="K213" s="20">
        <v>112.155719642069</v>
      </c>
      <c r="L213" s="20">
        <v>-546.23076697495503</v>
      </c>
      <c r="M213" s="20">
        <v>938.30796393054504</v>
      </c>
      <c r="N213" s="20">
        <v>-682.838665698868</v>
      </c>
      <c r="O213" s="20">
        <v>837.37043698511866</v>
      </c>
      <c r="P213" s="20" t="b">
        <f>IF(ISERROR(VLOOKUP(Table1[[#This Row],[Base ]],Stock,1,FALSE)),FALSE,TRUE)</f>
        <v>0</v>
      </c>
      <c r="Q213" s="29" t="b">
        <f>IF(ISERROR(VLOOKUP(Table1[[#This Row],[Additive]],Stock,1,FALSE)),FALSE,TRUE)</f>
        <v>1</v>
      </c>
    </row>
    <row r="214" spans="1:17" ht="12.75">
      <c r="A214" s="4" t="s">
        <v>192</v>
      </c>
      <c r="B214" s="4" t="s">
        <v>62</v>
      </c>
      <c r="C214" s="35" t="str">
        <f>CONCATENATE(Table1[[#This Row],[Base ]],"-",Table1[[#This Row],[Additive]])</f>
        <v>Camel Meat-Finlow</v>
      </c>
      <c r="D214" s="4">
        <v>0</v>
      </c>
      <c r="E214" s="4">
        <v>0</v>
      </c>
      <c r="F214" s="4">
        <v>0</v>
      </c>
      <c r="G214" s="4">
        <v>0</v>
      </c>
      <c r="H214" s="4">
        <v>0</v>
      </c>
      <c r="I214" s="4">
        <v>1</v>
      </c>
      <c r="J214" s="4">
        <v>0</v>
      </c>
      <c r="K214" s="20">
        <v>112.155719642069</v>
      </c>
      <c r="L214" s="20">
        <v>-546.23076697495503</v>
      </c>
      <c r="M214" s="20">
        <v>-601.30000000000098</v>
      </c>
      <c r="N214" s="20">
        <v>-995.10000000000105</v>
      </c>
      <c r="O214" s="20">
        <v>842.91319377885941</v>
      </c>
      <c r="P214" s="20" t="b">
        <f>IF(ISERROR(VLOOKUP(Table1[[#This Row],[Base ]],Stock,1,FALSE)),FALSE,TRUE)</f>
        <v>0</v>
      </c>
      <c r="Q214" s="29" t="b">
        <f>IF(ISERROR(VLOOKUP(Table1[[#This Row],[Additive]],Stock,1,FALSE)),FALSE,TRUE)</f>
        <v>1</v>
      </c>
    </row>
    <row r="215" spans="1:17" ht="12.75">
      <c r="A215" s="3" t="s">
        <v>192</v>
      </c>
      <c r="B215" s="3" t="s">
        <v>92</v>
      </c>
      <c r="C215" s="13" t="str">
        <f>CONCATENATE(Table1[[#This Row],[Base ]],"-",Table1[[#This Row],[Additive]])</f>
        <v>Camel Meat-Larkspur</v>
      </c>
      <c r="D215" s="4">
        <v>0</v>
      </c>
      <c r="E215" s="4">
        <v>0</v>
      </c>
      <c r="F215" s="4">
        <v>0</v>
      </c>
      <c r="G215" s="4">
        <v>0</v>
      </c>
      <c r="H215" s="4">
        <v>0</v>
      </c>
      <c r="I215" s="4">
        <v>1</v>
      </c>
      <c r="J215" s="4">
        <v>0</v>
      </c>
      <c r="K215" s="20">
        <v>112.155719642069</v>
      </c>
      <c r="L215" s="20">
        <v>-546.23076697495503</v>
      </c>
      <c r="M215" s="20">
        <v>1000.15874973592</v>
      </c>
      <c r="N215" s="20">
        <v>-376.52089388784799</v>
      </c>
      <c r="O215" s="20">
        <v>904.07456687991328</v>
      </c>
      <c r="P215" s="20" t="b">
        <f>IF(ISERROR(VLOOKUP(Table1[[#This Row],[Base ]],Stock,1,FALSE)),FALSE,TRUE)</f>
        <v>0</v>
      </c>
      <c r="Q215" s="29" t="b">
        <f>IF(ISERROR(VLOOKUP(Table1[[#This Row],[Additive]],Stock,1,FALSE)),FALSE,TRUE)</f>
        <v>1</v>
      </c>
    </row>
    <row r="216" spans="1:17" ht="12.75">
      <c r="A216" s="4" t="s">
        <v>192</v>
      </c>
      <c r="B216" s="4" t="s">
        <v>84</v>
      </c>
      <c r="C216" s="35" t="str">
        <f>CONCATENATE(Table1[[#This Row],[Base ]],"-",Table1[[#This Row],[Additive]])</f>
        <v>Camel Meat-Spinach</v>
      </c>
      <c r="D216" s="4">
        <v>0</v>
      </c>
      <c r="E216" s="4">
        <v>0</v>
      </c>
      <c r="F216" s="4">
        <v>0</v>
      </c>
      <c r="G216" s="4">
        <v>0</v>
      </c>
      <c r="H216" s="4">
        <v>0</v>
      </c>
      <c r="I216" s="4">
        <v>1</v>
      </c>
      <c r="J216" s="4">
        <v>0</v>
      </c>
      <c r="K216" s="20">
        <v>112.155719642069</v>
      </c>
      <c r="L216" s="20">
        <v>-546.23076697495503</v>
      </c>
      <c r="M216" s="20">
        <v>860.07040306126601</v>
      </c>
      <c r="N216" s="20">
        <v>-19.620447163409899</v>
      </c>
      <c r="O216" s="20">
        <v>914.71022876430948</v>
      </c>
      <c r="P216" s="20" t="b">
        <f>IF(ISERROR(VLOOKUP(Table1[[#This Row],[Base ]],Stock,1,FALSE)),FALSE,TRUE)</f>
        <v>0</v>
      </c>
      <c r="Q216" s="29" t="b">
        <f>IF(ISERROR(VLOOKUP(Table1[[#This Row],[Additive]],Stock,1,FALSE)),FALSE,TRUE)</f>
        <v>1</v>
      </c>
    </row>
    <row r="217" spans="1:17" ht="12.75">
      <c r="A217" s="3" t="s">
        <v>192</v>
      </c>
      <c r="B217" s="3" t="s">
        <v>64</v>
      </c>
      <c r="C217" s="13" t="str">
        <f>CONCATENATE(Table1[[#This Row],[Base ]],"-",Table1[[#This Row],[Additive]])</f>
        <v>Camel Meat-Hyssop</v>
      </c>
      <c r="D217" s="4">
        <v>0</v>
      </c>
      <c r="E217" s="4">
        <v>0</v>
      </c>
      <c r="F217" s="4">
        <v>0</v>
      </c>
      <c r="G217" s="4">
        <v>0</v>
      </c>
      <c r="H217" s="4">
        <v>0</v>
      </c>
      <c r="I217" s="4">
        <v>1</v>
      </c>
      <c r="J217" s="4">
        <v>0</v>
      </c>
      <c r="K217" s="20">
        <v>112.155719642069</v>
      </c>
      <c r="L217" s="20">
        <v>-546.23076697495503</v>
      </c>
      <c r="M217" s="20">
        <v>-552.96093578725402</v>
      </c>
      <c r="N217" s="20">
        <v>109.043071241482</v>
      </c>
      <c r="O217" s="20">
        <v>933.68301279416573</v>
      </c>
      <c r="P217" s="20" t="b">
        <f>IF(ISERROR(VLOOKUP(Table1[[#This Row],[Base ]],Stock,1,FALSE)),FALSE,TRUE)</f>
        <v>0</v>
      </c>
      <c r="Q217" s="29" t="b">
        <f>IF(ISERROR(VLOOKUP(Table1[[#This Row],[Additive]],Stock,1,FALSE)),FALSE,TRUE)</f>
        <v>1</v>
      </c>
    </row>
    <row r="218" spans="1:17" ht="12.75">
      <c r="A218" s="4" t="s">
        <v>192</v>
      </c>
      <c r="B218" s="4" t="s">
        <v>239</v>
      </c>
      <c r="C218" s="35" t="str">
        <f>CONCATENATE(Table1[[#This Row],[Base ]],"-",Table1[[#This Row],[Additive]])</f>
        <v>Camel Meat-Wild Lettuce</v>
      </c>
      <c r="D218" s="4">
        <v>0</v>
      </c>
      <c r="E218" s="4">
        <v>0</v>
      </c>
      <c r="F218" s="4">
        <v>0</v>
      </c>
      <c r="G218" s="4">
        <v>0</v>
      </c>
      <c r="H218" s="4">
        <v>0</v>
      </c>
      <c r="I218" s="4">
        <v>1</v>
      </c>
      <c r="J218" s="4">
        <v>0</v>
      </c>
      <c r="K218" s="20">
        <v>112.155719642069</v>
      </c>
      <c r="L218" s="20">
        <v>-546.23076697495503</v>
      </c>
      <c r="M218" s="20">
        <v>-791.56451667430804</v>
      </c>
      <c r="N218" s="20">
        <v>-231.63855288925001</v>
      </c>
      <c r="O218" s="20">
        <v>956.91092934038238</v>
      </c>
      <c r="P218" s="20" t="b">
        <f>IF(ISERROR(VLOOKUP(Table1[[#This Row],[Base ]],Stock,1,FALSE)),FALSE,TRUE)</f>
        <v>0</v>
      </c>
      <c r="Q218" s="29" t="b">
        <f>IF(ISERROR(VLOOKUP(Table1[[#This Row],[Additive]],Stock,1,FALSE)),FALSE,TRUE)</f>
        <v>1</v>
      </c>
    </row>
    <row r="219" spans="1:17" ht="12.75">
      <c r="A219" s="3" t="s">
        <v>192</v>
      </c>
      <c r="B219" s="3" t="s">
        <v>105</v>
      </c>
      <c r="C219" s="13" t="str">
        <f>CONCATENATE(Table1[[#This Row],[Base ]],"-",Table1[[#This Row],[Additive]])</f>
        <v>Camel Meat-Strychnos</v>
      </c>
      <c r="D219" s="4">
        <v>0</v>
      </c>
      <c r="E219" s="4">
        <v>0</v>
      </c>
      <c r="F219" s="4">
        <v>0</v>
      </c>
      <c r="G219" s="4">
        <v>0</v>
      </c>
      <c r="H219" s="4">
        <v>0</v>
      </c>
      <c r="I219" s="4">
        <v>1</v>
      </c>
      <c r="J219" s="4">
        <v>0</v>
      </c>
      <c r="K219" s="20">
        <v>112.155719642069</v>
      </c>
      <c r="L219" s="20">
        <v>-546.23076697495503</v>
      </c>
      <c r="M219" s="20">
        <v>-814.90750033792699</v>
      </c>
      <c r="N219" s="20">
        <v>-849.17738181591596</v>
      </c>
      <c r="O219" s="20">
        <v>975.30654939012686</v>
      </c>
      <c r="P219" s="20" t="b">
        <f>IF(ISERROR(VLOOKUP(Table1[[#This Row],[Base ]],Stock,1,FALSE)),FALSE,TRUE)</f>
        <v>0</v>
      </c>
      <c r="Q219" s="29" t="b">
        <f>IF(ISERROR(VLOOKUP(Table1[[#This Row],[Additive]],Stock,1,FALSE)),FALSE,TRUE)</f>
        <v>1</v>
      </c>
    </row>
    <row r="220" spans="1:17" ht="12.75">
      <c r="A220" s="3" t="s">
        <v>192</v>
      </c>
      <c r="B220" s="3" t="s">
        <v>244</v>
      </c>
      <c r="C220" s="13" t="str">
        <f>CONCATENATE(Table1[[#This Row],[Base ]],"-",Table1[[#This Row],[Additive]])</f>
        <v>Camel Meat-Jagged Dewcup</v>
      </c>
      <c r="D220" s="4">
        <v>0</v>
      </c>
      <c r="E220" s="4">
        <v>0</v>
      </c>
      <c r="F220" s="4">
        <v>0</v>
      </c>
      <c r="G220" s="4">
        <v>0</v>
      </c>
      <c r="H220" s="4">
        <v>0</v>
      </c>
      <c r="I220" s="4">
        <v>0</v>
      </c>
      <c r="J220" s="4">
        <v>0</v>
      </c>
      <c r="K220" s="20">
        <v>112.155719642069</v>
      </c>
      <c r="L220" s="20">
        <v>-546.23076697495503</v>
      </c>
      <c r="M220" s="20">
        <v>-892.036574486257</v>
      </c>
      <c r="N220" s="20">
        <v>-756.71335402019395</v>
      </c>
      <c r="O220" s="20">
        <v>1026.0141729215864</v>
      </c>
      <c r="P220" s="20" t="b">
        <f>IF(ISERROR(VLOOKUP(Table1[[#This Row],[Base ]],Stock,1,FALSE)),FALSE,TRUE)</f>
        <v>0</v>
      </c>
      <c r="Q220" s="29" t="b">
        <f>IF(ISERROR(VLOOKUP(Table1[[#This Row],[Additive]],Stock,1,FALSE)),FALSE,TRUE)</f>
        <v>1</v>
      </c>
    </row>
    <row r="221" spans="1:17" ht="12.75">
      <c r="A221" s="3" t="s">
        <v>192</v>
      </c>
      <c r="B221" s="3" t="s">
        <v>93</v>
      </c>
      <c r="C221" s="13" t="str">
        <f>CONCATENATE(Table1[[#This Row],[Base ]],"-",Table1[[#This Row],[Additive]])</f>
        <v>Camel Meat-Maragosa</v>
      </c>
      <c r="D221" s="4">
        <v>0</v>
      </c>
      <c r="E221" s="4">
        <v>0</v>
      </c>
      <c r="F221" s="4">
        <v>1</v>
      </c>
      <c r="G221" s="4">
        <v>-1</v>
      </c>
      <c r="H221" s="4">
        <v>-1</v>
      </c>
      <c r="I221" s="4">
        <v>2</v>
      </c>
      <c r="J221" s="4">
        <v>0</v>
      </c>
      <c r="K221" s="20">
        <v>112.155719642069</v>
      </c>
      <c r="L221" s="20">
        <v>-546.23076697495503</v>
      </c>
      <c r="M221" s="20">
        <v>-211.27</v>
      </c>
      <c r="N221" s="20">
        <v>-909.900000000001</v>
      </c>
      <c r="O221" s="20">
        <v>486.68214182874578</v>
      </c>
      <c r="P221" s="20" t="b">
        <f>IF(ISERROR(VLOOKUP(Table1[[#This Row],[Base ]],Stock,1,FALSE)),FALSE,TRUE)</f>
        <v>0</v>
      </c>
      <c r="Q221" s="29" t="b">
        <f>IF(ISERROR(VLOOKUP(Table1[[#This Row],[Additive]],Stock,1,FALSE)),FALSE,TRUE)</f>
        <v>0</v>
      </c>
    </row>
    <row r="222" spans="1:17" ht="12.75">
      <c r="A222" s="3" t="s">
        <v>192</v>
      </c>
      <c r="B222" s="3" t="s">
        <v>249</v>
      </c>
      <c r="C222" s="13" t="str">
        <f>CONCATENATE(Table1[[#This Row],[Base ]],"-",Table1[[#This Row],[Additive]])</f>
        <v>Camel Meat-Tangerine Dream</v>
      </c>
      <c r="D222" s="4">
        <v>0</v>
      </c>
      <c r="E222" s="4">
        <v>0</v>
      </c>
      <c r="F222" s="4">
        <v>0</v>
      </c>
      <c r="G222" s="4">
        <v>0</v>
      </c>
      <c r="H222" s="4">
        <v>0</v>
      </c>
      <c r="I222" s="4">
        <v>1</v>
      </c>
      <c r="J222" s="4">
        <v>0</v>
      </c>
      <c r="K222" s="20">
        <v>112.155719642069</v>
      </c>
      <c r="L222" s="20">
        <v>-546.23076697495503</v>
      </c>
      <c r="M222" s="20">
        <v>741.91883038386095</v>
      </c>
      <c r="N222" s="20">
        <v>-844.01707611865004</v>
      </c>
      <c r="O222" s="20">
        <v>696.61916537273271</v>
      </c>
      <c r="P222" s="20" t="b">
        <f>IF(ISERROR(VLOOKUP(Table1[[#This Row],[Base ]],Stock,1,FALSE)),FALSE,TRUE)</f>
        <v>0</v>
      </c>
      <c r="Q222" s="29" t="b">
        <f>IF(ISERROR(VLOOKUP(Table1[[#This Row],[Additive]],Stock,1,FALSE)),FALSE,TRUE)</f>
        <v>0</v>
      </c>
    </row>
    <row r="223" spans="1:17" ht="12.75">
      <c r="A223" s="3" t="s">
        <v>192</v>
      </c>
      <c r="B223" s="3" t="s">
        <v>87</v>
      </c>
      <c r="C223" s="13" t="str">
        <f>CONCATENATE(Table1[[#This Row],[Base ]],"-",Table1[[#This Row],[Additive]])</f>
        <v>Camel Meat-Bloodwort</v>
      </c>
      <c r="D223" s="4">
        <v>0</v>
      </c>
      <c r="E223" s="4">
        <v>0</v>
      </c>
      <c r="F223" s="4">
        <v>0</v>
      </c>
      <c r="G223" s="4">
        <v>0</v>
      </c>
      <c r="H223" s="4">
        <v>0</v>
      </c>
      <c r="I223" s="4">
        <v>1</v>
      </c>
      <c r="J223" s="4">
        <v>0</v>
      </c>
      <c r="K223" s="20">
        <v>112.155719642069</v>
      </c>
      <c r="L223" s="20">
        <v>-546.23076697495503</v>
      </c>
      <c r="M223" s="20">
        <v>719.77915001861004</v>
      </c>
      <c r="N223" s="20">
        <v>-888.15384378796398</v>
      </c>
      <c r="O223" s="20">
        <v>697.22135911045496</v>
      </c>
      <c r="P223" s="20" t="b">
        <f>IF(ISERROR(VLOOKUP(Table1[[#This Row],[Base ]],Stock,1,FALSE)),FALSE,TRUE)</f>
        <v>0</v>
      </c>
      <c r="Q223" s="29" t="b">
        <f>IF(ISERROR(VLOOKUP(Table1[[#This Row],[Additive]],Stock,1,FALSE)),FALSE,TRUE)</f>
        <v>0</v>
      </c>
    </row>
    <row r="224" spans="1:17" ht="12.75">
      <c r="A224" s="4" t="s">
        <v>192</v>
      </c>
      <c r="B224" s="4" t="s">
        <v>225</v>
      </c>
      <c r="C224" s="35" t="str">
        <f>CONCATENATE(Table1[[#This Row],[Base ]],"-",Table1[[#This Row],[Additive]])</f>
        <v>Camel Meat-Cabbage Juice</v>
      </c>
      <c r="D224" s="4">
        <v>0</v>
      </c>
      <c r="E224" s="4">
        <v>0</v>
      </c>
      <c r="F224" s="4">
        <v>-1</v>
      </c>
      <c r="G224" s="4">
        <v>-1</v>
      </c>
      <c r="H224" s="4">
        <v>0</v>
      </c>
      <c r="I224" s="4">
        <v>2</v>
      </c>
      <c r="J224" s="4">
        <v>0</v>
      </c>
      <c r="K224" s="20">
        <v>112.155719642069</v>
      </c>
      <c r="L224" s="20">
        <v>-546.23076697495503</v>
      </c>
      <c r="M224" s="20">
        <v>811.26227935889403</v>
      </c>
      <c r="N224" s="20">
        <v>-774.45882730428104</v>
      </c>
      <c r="O224" s="20">
        <v>735.41690853609089</v>
      </c>
      <c r="P224" s="20" t="b">
        <f>IF(ISERROR(VLOOKUP(Table1[[#This Row],[Base ]],Stock,1,FALSE)),FALSE,TRUE)</f>
        <v>0</v>
      </c>
      <c r="Q224" s="29" t="b">
        <f>IF(ISERROR(VLOOKUP(Table1[[#This Row],[Additive]],Stock,1,FALSE)),FALSE,TRUE)</f>
        <v>0</v>
      </c>
    </row>
    <row r="225" spans="1:17" ht="12.75">
      <c r="A225" s="3" t="s">
        <v>192</v>
      </c>
      <c r="B225" s="3" t="s">
        <v>32</v>
      </c>
      <c r="C225" s="13" t="str">
        <f>CONCATENATE(Table1[[#This Row],[Base ]],"-",Table1[[#This Row],[Additive]])</f>
        <v>Camel Meat-Xanosi</v>
      </c>
      <c r="D225" s="4">
        <v>0</v>
      </c>
      <c r="E225" s="4">
        <v>0</v>
      </c>
      <c r="F225" s="4">
        <v>0</v>
      </c>
      <c r="G225" s="4">
        <v>0</v>
      </c>
      <c r="H225" s="4">
        <v>0</v>
      </c>
      <c r="I225" s="4">
        <v>1</v>
      </c>
      <c r="J225" s="4">
        <v>0</v>
      </c>
      <c r="K225" s="20">
        <v>112.155719642069</v>
      </c>
      <c r="L225" s="20">
        <v>-546.23076697495503</v>
      </c>
      <c r="M225" s="20">
        <v>-560.89130407178197</v>
      </c>
      <c r="N225" s="20">
        <v>-858.58401335657197</v>
      </c>
      <c r="O225" s="20">
        <v>741.99517967114059</v>
      </c>
      <c r="P225" s="20" t="b">
        <f>IF(ISERROR(VLOOKUP(Table1[[#This Row],[Base ]],Stock,1,FALSE)),FALSE,TRUE)</f>
        <v>0</v>
      </c>
      <c r="Q225" s="29" t="b">
        <f>IF(ISERROR(VLOOKUP(Table1[[#This Row],[Additive]],Stock,1,FALSE)),FALSE,TRUE)</f>
        <v>0</v>
      </c>
    </row>
    <row r="226" spans="1:17" ht="12.75">
      <c r="A226" s="4" t="s">
        <v>192</v>
      </c>
      <c r="B226" s="4" t="s">
        <v>209</v>
      </c>
      <c r="C226" s="35" t="str">
        <f>CONCATENATE(Table1[[#This Row],[Base ]],"-",Table1[[#This Row],[Additive]])</f>
        <v>Camel Meat-True Tarragon</v>
      </c>
      <c r="D226" s="4">
        <v>0</v>
      </c>
      <c r="E226" s="4">
        <v>0</v>
      </c>
      <c r="F226" s="4">
        <v>0</v>
      </c>
      <c r="G226" s="4">
        <v>0</v>
      </c>
      <c r="H226" s="4">
        <v>0</v>
      </c>
      <c r="I226" s="4">
        <v>1</v>
      </c>
      <c r="J226" s="4">
        <v>0</v>
      </c>
      <c r="K226" s="20">
        <v>112.155719642069</v>
      </c>
      <c r="L226" s="20">
        <v>-546.23076697495503</v>
      </c>
      <c r="M226" s="20">
        <v>-606.85423810851205</v>
      </c>
      <c r="N226" s="20">
        <v>-735.83264590505496</v>
      </c>
      <c r="O226" s="20">
        <v>743.5887249268352</v>
      </c>
      <c r="P226" s="20" t="b">
        <f>IF(ISERROR(VLOOKUP(Table1[[#This Row],[Base ]],Stock,1,FALSE)),FALSE,TRUE)</f>
        <v>0</v>
      </c>
      <c r="Q226" s="29" t="b">
        <f>IF(ISERROR(VLOOKUP(Table1[[#This Row],[Additive]],Stock,1,FALSE)),FALSE,TRUE)</f>
        <v>0</v>
      </c>
    </row>
    <row r="227" spans="1:17" ht="12.75">
      <c r="A227" s="4" t="s">
        <v>192</v>
      </c>
      <c r="B227" s="4" t="s">
        <v>227</v>
      </c>
      <c r="C227" s="35" t="str">
        <f>CONCATENATE(Table1[[#This Row],[Base ]],"-",Table1[[#This Row],[Additive]])</f>
        <v>Camel Meat-Cat Nip</v>
      </c>
      <c r="D227" s="4">
        <v>0</v>
      </c>
      <c r="E227" s="4">
        <v>0</v>
      </c>
      <c r="F227" s="4">
        <v>0</v>
      </c>
      <c r="G227" s="4">
        <v>0</v>
      </c>
      <c r="H227" s="4">
        <v>0</v>
      </c>
      <c r="I227" s="4">
        <v>1</v>
      </c>
      <c r="J227" s="4">
        <v>0</v>
      </c>
      <c r="K227" s="20">
        <v>112.155719642069</v>
      </c>
      <c r="L227" s="20">
        <v>-546.23076697495503</v>
      </c>
      <c r="M227" s="20">
        <v>827.71547583167205</v>
      </c>
      <c r="N227" s="20">
        <v>-317.58670851131802</v>
      </c>
      <c r="O227" s="20">
        <v>751.20161750947216</v>
      </c>
      <c r="P227" s="20" t="b">
        <f>IF(ISERROR(VLOOKUP(Table1[[#This Row],[Base ]],Stock,1,FALSE)),FALSE,TRUE)</f>
        <v>0</v>
      </c>
      <c r="Q227" s="29" t="b">
        <f>IF(ISERROR(VLOOKUP(Table1[[#This Row],[Additive]],Stock,1,FALSE)),FALSE,TRUE)</f>
        <v>0</v>
      </c>
    </row>
    <row r="228" spans="1:17" ht="12.75">
      <c r="A228" s="4" t="s">
        <v>192</v>
      </c>
      <c r="B228" s="4" t="s">
        <v>19</v>
      </c>
      <c r="C228" s="35" t="str">
        <f>CONCATENATE(Table1[[#This Row],[Base ]],"-",Table1[[#This Row],[Additive]])</f>
        <v>Camel Meat-Morpha</v>
      </c>
      <c r="D228" s="4">
        <v>0</v>
      </c>
      <c r="E228" s="4">
        <v>0</v>
      </c>
      <c r="F228" s="4">
        <v>0</v>
      </c>
      <c r="G228" s="4">
        <v>0</v>
      </c>
      <c r="H228" s="4">
        <v>0</v>
      </c>
      <c r="I228" s="4">
        <v>1</v>
      </c>
      <c r="J228" s="4">
        <v>0</v>
      </c>
      <c r="K228" s="20">
        <v>112.155719642069</v>
      </c>
      <c r="L228" s="20">
        <v>-546.23076697495503</v>
      </c>
      <c r="M228" s="20">
        <v>873.39575114884201</v>
      </c>
      <c r="N228" s="20">
        <v>-478.218151070479</v>
      </c>
      <c r="O228" s="20">
        <v>764.27226921471026</v>
      </c>
      <c r="P228" s="20" t="b">
        <f>IF(ISERROR(VLOOKUP(Table1[[#This Row],[Base ]],Stock,1,FALSE)),FALSE,TRUE)</f>
        <v>0</v>
      </c>
      <c r="Q228" s="29" t="b">
        <f>IF(ISERROR(VLOOKUP(Table1[[#This Row],[Additive]],Stock,1,FALSE)),FALSE,TRUE)</f>
        <v>0</v>
      </c>
    </row>
    <row r="229" spans="1:17" ht="12.75">
      <c r="A229" s="3" t="s">
        <v>192</v>
      </c>
      <c r="B229" s="3" t="s">
        <v>140</v>
      </c>
      <c r="C229" s="13" t="str">
        <f>CONCATENATE(Table1[[#This Row],[Base ]],"-",Table1[[#This Row],[Additive]])</f>
        <v>Camel Meat-Kingfish</v>
      </c>
      <c r="D229" s="4">
        <v>0</v>
      </c>
      <c r="E229" s="4">
        <v>0</v>
      </c>
      <c r="F229" s="4">
        <v>0</v>
      </c>
      <c r="G229" s="4">
        <v>0</v>
      </c>
      <c r="H229" s="4">
        <v>0</v>
      </c>
      <c r="I229" s="4">
        <v>1</v>
      </c>
      <c r="J229" s="4">
        <v>0</v>
      </c>
      <c r="K229" s="20">
        <v>112.155719642069</v>
      </c>
      <c r="L229" s="20">
        <v>-546.23076697495503</v>
      </c>
      <c r="M229" s="20">
        <v>-570.11628428528297</v>
      </c>
      <c r="N229" s="20">
        <v>-903.45891746452605</v>
      </c>
      <c r="O229" s="20">
        <v>770.13442907407034</v>
      </c>
      <c r="P229" s="20" t="b">
        <f>IF(ISERROR(VLOOKUP(Table1[[#This Row],[Base ]],Stock,1,FALSE)),FALSE,TRUE)</f>
        <v>0</v>
      </c>
      <c r="Q229" s="29" t="b">
        <f>IF(ISERROR(VLOOKUP(Table1[[#This Row],[Additive]],Stock,1,FALSE)),FALSE,TRUE)</f>
        <v>0</v>
      </c>
    </row>
    <row r="230" spans="1:17" ht="12.75">
      <c r="A230" s="3" t="s">
        <v>192</v>
      </c>
      <c r="B230" s="3" t="s">
        <v>235</v>
      </c>
      <c r="C230" s="13" t="str">
        <f>CONCATENATE(Table1[[#This Row],[Base ]],"-",Table1[[#This Row],[Additive]])</f>
        <v>Camel Meat-Amur Pike</v>
      </c>
      <c r="D230" s="4">
        <v>0</v>
      </c>
      <c r="E230" s="4">
        <v>-1</v>
      </c>
      <c r="F230" s="4">
        <v>0</v>
      </c>
      <c r="G230" s="4">
        <v>2</v>
      </c>
      <c r="H230" s="4">
        <v>-2</v>
      </c>
      <c r="I230" s="4">
        <v>1</v>
      </c>
      <c r="J230" s="4">
        <v>2</v>
      </c>
      <c r="K230" s="20">
        <v>112.155719642069</v>
      </c>
      <c r="L230" s="20">
        <v>-546.23076697495503</v>
      </c>
      <c r="M230" s="20">
        <v>882.77348425669197</v>
      </c>
      <c r="N230" s="20">
        <v>-468.69409371392999</v>
      </c>
      <c r="O230" s="20">
        <v>774.50866673009239</v>
      </c>
      <c r="P230" s="20" t="b">
        <f>IF(ISERROR(VLOOKUP(Table1[[#This Row],[Base ]],Stock,1,FALSE)),FALSE,TRUE)</f>
        <v>0</v>
      </c>
      <c r="Q230" s="29" t="b">
        <f>IF(ISERROR(VLOOKUP(Table1[[#This Row],[Additive]],Stock,1,FALSE)),FALSE,TRUE)</f>
        <v>0</v>
      </c>
    </row>
    <row r="231" spans="1:17" ht="12.75">
      <c r="A231" s="3" t="s">
        <v>192</v>
      </c>
      <c r="B231" s="3" t="s">
        <v>247</v>
      </c>
      <c r="C231" s="13" t="str">
        <f>CONCATENATE(Table1[[#This Row],[Base ]],"-",Table1[[#This Row],[Additive]])</f>
        <v>Camel Meat-Rabbit Meat</v>
      </c>
      <c r="D231" s="4">
        <v>0</v>
      </c>
      <c r="E231" s="4">
        <v>0</v>
      </c>
      <c r="F231" s="4">
        <v>0</v>
      </c>
      <c r="G231" s="4">
        <v>0</v>
      </c>
      <c r="H231" s="4">
        <v>0</v>
      </c>
      <c r="I231" s="4">
        <v>1</v>
      </c>
      <c r="J231" s="4">
        <v>0</v>
      </c>
      <c r="K231" s="20">
        <v>112.155719642069</v>
      </c>
      <c r="L231" s="20">
        <v>-546.23076697495503</v>
      </c>
      <c r="M231" s="20">
        <v>892.32341217542205</v>
      </c>
      <c r="N231" s="20">
        <v>-416.95220164917401</v>
      </c>
      <c r="O231" s="20">
        <v>790.80628217377523</v>
      </c>
      <c r="P231" s="20" t="b">
        <f>IF(ISERROR(VLOOKUP(Table1[[#This Row],[Base ]],Stock,1,FALSE)),FALSE,TRUE)</f>
        <v>0</v>
      </c>
      <c r="Q231" s="29" t="b">
        <f>IF(ISERROR(VLOOKUP(Table1[[#This Row],[Additive]],Stock,1,FALSE)),FALSE,TRUE)</f>
        <v>0</v>
      </c>
    </row>
    <row r="232" spans="1:17" ht="12.75">
      <c r="A232" s="3" t="s">
        <v>192</v>
      </c>
      <c r="B232" s="3" t="s">
        <v>226</v>
      </c>
      <c r="C232" s="13" t="str">
        <f>CONCATENATE(Table1[[#This Row],[Base ]],"-",Table1[[#This Row],[Additive]])</f>
        <v>Camel Meat-Nubian Liquorice</v>
      </c>
      <c r="D232" s="4">
        <v>0</v>
      </c>
      <c r="E232" s="4">
        <v>0</v>
      </c>
      <c r="F232" s="4">
        <v>0</v>
      </c>
      <c r="G232" s="4">
        <v>0</v>
      </c>
      <c r="H232" s="4">
        <v>0</v>
      </c>
      <c r="I232" s="4">
        <v>1</v>
      </c>
      <c r="J232" s="4">
        <v>0</v>
      </c>
      <c r="K232" s="20">
        <v>112.155719642069</v>
      </c>
      <c r="L232" s="20">
        <v>-546.23076697495503</v>
      </c>
      <c r="M232" s="20">
        <v>832.48246019350097</v>
      </c>
      <c r="N232" s="20">
        <v>-897.51309087926404</v>
      </c>
      <c r="O232" s="20">
        <v>801.41742197250858</v>
      </c>
      <c r="P232" s="20" t="b">
        <f>IF(ISERROR(VLOOKUP(Table1[[#This Row],[Base ]],Stock,1,FALSE)),FALSE,TRUE)</f>
        <v>0</v>
      </c>
      <c r="Q232" s="29" t="b">
        <f>IF(ISERROR(VLOOKUP(Table1[[#This Row],[Additive]],Stock,1,FALSE)),FALSE,TRUE)</f>
        <v>0</v>
      </c>
    </row>
    <row r="233" spans="1:17" ht="12.75">
      <c r="A233" s="4" t="s">
        <v>192</v>
      </c>
      <c r="B233" s="4" t="s">
        <v>44</v>
      </c>
      <c r="C233" s="35" t="str">
        <f>CONCATENATE(Table1[[#This Row],[Base ]],"-",Table1[[#This Row],[Additive]])</f>
        <v>Camel Meat-Daggerleaf</v>
      </c>
      <c r="D233" s="4">
        <v>0</v>
      </c>
      <c r="E233" s="4">
        <v>0</v>
      </c>
      <c r="F233" s="4">
        <v>0</v>
      </c>
      <c r="G233" s="4">
        <v>0</v>
      </c>
      <c r="H233" s="4">
        <v>0</v>
      </c>
      <c r="I233" s="4">
        <v>1</v>
      </c>
      <c r="J233" s="4">
        <v>0</v>
      </c>
      <c r="K233" s="20">
        <v>112.155719642069</v>
      </c>
      <c r="L233" s="20">
        <v>-546.23076697495503</v>
      </c>
      <c r="M233" s="20">
        <v>841.987584516889</v>
      </c>
      <c r="N233" s="20">
        <v>-190.96532203181201</v>
      </c>
      <c r="O233" s="20">
        <v>811.7068974434718</v>
      </c>
      <c r="P233" s="20" t="b">
        <f>IF(ISERROR(VLOOKUP(Table1[[#This Row],[Base ]],Stock,1,FALSE)),FALSE,TRUE)</f>
        <v>0</v>
      </c>
      <c r="Q233" s="29" t="b">
        <f>IF(ISERROR(VLOOKUP(Table1[[#This Row],[Additive]],Stock,1,FALSE)),FALSE,TRUE)</f>
        <v>0</v>
      </c>
    </row>
    <row r="234" spans="1:17" ht="12.75">
      <c r="A234" s="4" t="s">
        <v>192</v>
      </c>
      <c r="B234" s="4" t="s">
        <v>233</v>
      </c>
      <c r="C234" s="35" t="str">
        <f>CONCATENATE(Table1[[#This Row],[Base ]],"-",Table1[[#This Row],[Additive]])</f>
        <v>Camel Meat-Sandy Dustweed</v>
      </c>
      <c r="D234" s="4">
        <v>0</v>
      </c>
      <c r="E234" s="4">
        <v>2</v>
      </c>
      <c r="F234" s="4">
        <v>0</v>
      </c>
      <c r="G234" s="4">
        <v>0</v>
      </c>
      <c r="H234" s="4">
        <v>1</v>
      </c>
      <c r="I234" s="4">
        <v>1</v>
      </c>
      <c r="J234" s="4">
        <v>-1</v>
      </c>
      <c r="K234" s="20">
        <v>112.155719642069</v>
      </c>
      <c r="L234" s="20">
        <v>-546.23076697495503</v>
      </c>
      <c r="M234" s="20">
        <v>885.84004253077705</v>
      </c>
      <c r="N234" s="20">
        <v>-256.67170354740699</v>
      </c>
      <c r="O234" s="20">
        <v>826.09435459685676</v>
      </c>
      <c r="P234" s="20" t="b">
        <f>IF(ISERROR(VLOOKUP(Table1[[#This Row],[Base ]],Stock,1,FALSE)),FALSE,TRUE)</f>
        <v>0</v>
      </c>
      <c r="Q234" s="29" t="b">
        <f>IF(ISERROR(VLOOKUP(Table1[[#This Row],[Additive]],Stock,1,FALSE)),FALSE,TRUE)</f>
        <v>0</v>
      </c>
    </row>
    <row r="235" spans="1:17" ht="12.75">
      <c r="A235" s="3" t="s">
        <v>192</v>
      </c>
      <c r="B235" s="3" t="s">
        <v>248</v>
      </c>
      <c r="C235" s="13" t="str">
        <f>CONCATENATE(Table1[[#This Row],[Base ]],"-",Table1[[#This Row],[Additive]])</f>
        <v>Camel Meat-Falcon's Bait</v>
      </c>
      <c r="D235" s="4">
        <v>0</v>
      </c>
      <c r="E235" s="4">
        <v>0</v>
      </c>
      <c r="F235" s="4">
        <v>0</v>
      </c>
      <c r="G235" s="4">
        <v>0</v>
      </c>
      <c r="H235" s="4">
        <v>0</v>
      </c>
      <c r="I235" s="4">
        <v>1</v>
      </c>
      <c r="J235" s="4">
        <v>0</v>
      </c>
      <c r="K235" s="20">
        <v>112.155719642069</v>
      </c>
      <c r="L235" s="20">
        <v>-546.23076697495503</v>
      </c>
      <c r="M235" s="20">
        <v>924.53687980498501</v>
      </c>
      <c r="N235" s="20">
        <v>-330.65756162089798</v>
      </c>
      <c r="O235" s="20">
        <v>840.49685082947678</v>
      </c>
      <c r="P235" s="20" t="b">
        <f>IF(ISERROR(VLOOKUP(Table1[[#This Row],[Base ]],Stock,1,FALSE)),FALSE,TRUE)</f>
        <v>0</v>
      </c>
      <c r="Q235" s="29" t="b">
        <f>IF(ISERROR(VLOOKUP(Table1[[#This Row],[Additive]],Stock,1,FALSE)),FALSE,TRUE)</f>
        <v>0</v>
      </c>
    </row>
    <row r="236" spans="1:17" ht="12.75">
      <c r="A236" s="3" t="s">
        <v>192</v>
      </c>
      <c r="B236" s="3" t="s">
        <v>252</v>
      </c>
      <c r="C236" s="13" t="str">
        <f>CONCATENATE(Table1[[#This Row],[Base ]],"-",Table1[[#This Row],[Additive]])</f>
        <v>Camel Meat-Cherry Bonefish</v>
      </c>
      <c r="D236" s="4">
        <v>0</v>
      </c>
      <c r="E236" s="4">
        <v>0</v>
      </c>
      <c r="F236" s="4">
        <v>1</v>
      </c>
      <c r="G236" s="4">
        <v>0</v>
      </c>
      <c r="H236" s="4">
        <v>0</v>
      </c>
      <c r="I236" s="4">
        <v>1</v>
      </c>
      <c r="J236" s="4">
        <v>0</v>
      </c>
      <c r="K236" s="20">
        <v>112.155719642069</v>
      </c>
      <c r="L236" s="20">
        <v>-546.23076697495503</v>
      </c>
      <c r="M236" s="20">
        <v>855.34928154168904</v>
      </c>
      <c r="N236" s="20">
        <v>-991.37681730045801</v>
      </c>
      <c r="O236" s="20">
        <v>866.30922687539214</v>
      </c>
      <c r="P236" s="20" t="b">
        <f>IF(ISERROR(VLOOKUP(Table1[[#This Row],[Base ]],Stock,1,FALSE)),FALSE,TRUE)</f>
        <v>0</v>
      </c>
      <c r="Q236" s="29" t="b">
        <f>IF(ISERROR(VLOOKUP(Table1[[#This Row],[Additive]],Stock,1,FALSE)),FALSE,TRUE)</f>
        <v>0</v>
      </c>
    </row>
    <row r="237" spans="1:17" ht="12.75">
      <c r="A237" s="4" t="s">
        <v>192</v>
      </c>
      <c r="B237" s="4" t="s">
        <v>66</v>
      </c>
      <c r="C237" s="35" t="str">
        <f>CONCATENATE(Table1[[#This Row],[Base ]],"-",Table1[[#This Row],[Additive]])</f>
        <v>Camel Meat-Ipomoea</v>
      </c>
      <c r="D237" s="4">
        <v>0</v>
      </c>
      <c r="E237" s="4">
        <v>0</v>
      </c>
      <c r="F237" s="4">
        <v>0</v>
      </c>
      <c r="G237" s="4">
        <v>0</v>
      </c>
      <c r="H237" s="4">
        <v>0</v>
      </c>
      <c r="I237" s="4">
        <v>1</v>
      </c>
      <c r="J237" s="4">
        <v>0</v>
      </c>
      <c r="K237" s="20">
        <v>112.155719642069</v>
      </c>
      <c r="L237" s="20">
        <v>-546.23076697495503</v>
      </c>
      <c r="M237" s="20">
        <v>859.89437472915597</v>
      </c>
      <c r="N237" s="20">
        <v>-994.11610982463299</v>
      </c>
      <c r="O237" s="20">
        <v>871.61595708833784</v>
      </c>
      <c r="P237" s="20" t="b">
        <f>IF(ISERROR(VLOOKUP(Table1[[#This Row],[Base ]],Stock,1,FALSE)),FALSE,TRUE)</f>
        <v>0</v>
      </c>
      <c r="Q237" s="29" t="b">
        <f>IF(ISERROR(VLOOKUP(Table1[[#This Row],[Additive]],Stock,1,FALSE)),FALSE,TRUE)</f>
        <v>0</v>
      </c>
    </row>
    <row r="238" spans="1:17" ht="12.75">
      <c r="A238" s="3" t="s">
        <v>192</v>
      </c>
      <c r="B238" s="3" t="s">
        <v>250</v>
      </c>
      <c r="C238" s="13" t="str">
        <f>CONCATENATE(Table1[[#This Row],[Base ]],"-",Table1[[#This Row],[Additive]])</f>
        <v>Camel Meat-Lemon Grass</v>
      </c>
      <c r="D238" s="4">
        <v>0</v>
      </c>
      <c r="E238" s="4">
        <v>0</v>
      </c>
      <c r="F238" s="4">
        <v>0</v>
      </c>
      <c r="G238" s="4">
        <v>0</v>
      </c>
      <c r="H238" s="4">
        <v>0</v>
      </c>
      <c r="I238" s="4">
        <v>1</v>
      </c>
      <c r="J238" s="4">
        <v>0</v>
      </c>
      <c r="K238" s="20">
        <v>112.155719642069</v>
      </c>
      <c r="L238" s="20">
        <v>-546.23076697495503</v>
      </c>
      <c r="M238" s="20">
        <v>986.86970087438397</v>
      </c>
      <c r="N238" s="20">
        <v>-433.67964176872499</v>
      </c>
      <c r="O238" s="20">
        <v>881.92533966797623</v>
      </c>
      <c r="P238" s="20" t="b">
        <f>IF(ISERROR(VLOOKUP(Table1[[#This Row],[Base ]],Stock,1,FALSE)),FALSE,TRUE)</f>
        <v>0</v>
      </c>
      <c r="Q238" s="29" t="b">
        <f>IF(ISERROR(VLOOKUP(Table1[[#This Row],[Additive]],Stock,1,FALSE)),FALSE,TRUE)</f>
        <v>0</v>
      </c>
    </row>
    <row r="239" spans="1:17" ht="12.75">
      <c r="A239" s="3" t="s">
        <v>192</v>
      </c>
      <c r="B239" s="3" t="s">
        <v>245</v>
      </c>
      <c r="C239" s="13" t="str">
        <f>CONCATENATE(Table1[[#This Row],[Base ]],"-",Table1[[#This Row],[Additive]])</f>
        <v>Camel Meat-Barley (Medium)</v>
      </c>
      <c r="D239" s="4">
        <v>0</v>
      </c>
      <c r="E239" s="4">
        <v>0</v>
      </c>
      <c r="F239" s="4">
        <v>0</v>
      </c>
      <c r="G239" s="4">
        <v>0</v>
      </c>
      <c r="H239" s="4">
        <v>0</v>
      </c>
      <c r="I239" s="4">
        <v>1</v>
      </c>
      <c r="J239" s="4">
        <v>0</v>
      </c>
      <c r="K239" s="20">
        <v>112.155719642069</v>
      </c>
      <c r="L239" s="20">
        <v>-546.23076697495503</v>
      </c>
      <c r="M239" s="20">
        <v>656.95942186585603</v>
      </c>
      <c r="N239" s="20">
        <v>150.11460030252101</v>
      </c>
      <c r="O239" s="20">
        <v>884.14249105308124</v>
      </c>
      <c r="P239" s="20" t="b">
        <f>IF(ISERROR(VLOOKUP(Table1[[#This Row],[Base ]],Stock,1,FALSE)),FALSE,TRUE)</f>
        <v>0</v>
      </c>
      <c r="Q239" s="29" t="b">
        <f>IF(ISERROR(VLOOKUP(Table1[[#This Row],[Additive]],Stock,1,FALSE)),FALSE,TRUE)</f>
        <v>0</v>
      </c>
    </row>
    <row r="240" spans="1:17" ht="12.75">
      <c r="A240" s="3" t="s">
        <v>192</v>
      </c>
      <c r="B240" s="3" t="s">
        <v>59</v>
      </c>
      <c r="C240" s="13" t="str">
        <f>CONCATENATE(Table1[[#This Row],[Base ]],"-",Table1[[#This Row],[Additive]])</f>
        <v>Camel Meat-Aloe</v>
      </c>
      <c r="D240" s="4">
        <v>0</v>
      </c>
      <c r="E240" s="4">
        <v>0</v>
      </c>
      <c r="F240" s="4">
        <v>0</v>
      </c>
      <c r="G240" s="4">
        <v>0</v>
      </c>
      <c r="H240" s="4">
        <v>0</v>
      </c>
      <c r="I240" s="4">
        <v>1</v>
      </c>
      <c r="J240" s="4">
        <v>0</v>
      </c>
      <c r="K240" s="20">
        <v>112.155719642069</v>
      </c>
      <c r="L240" s="20">
        <v>-546.23076697495503</v>
      </c>
      <c r="M240" s="20">
        <v>998.65866447417795</v>
      </c>
      <c r="N240" s="20">
        <v>-513.41253325295395</v>
      </c>
      <c r="O240" s="20">
        <v>887.11020040389178</v>
      </c>
      <c r="P240" s="20" t="b">
        <f>IF(ISERROR(VLOOKUP(Table1[[#This Row],[Base ]],Stock,1,FALSE)),FALSE,TRUE)</f>
        <v>0</v>
      </c>
      <c r="Q240" s="29" t="b">
        <f>IF(ISERROR(VLOOKUP(Table1[[#This Row],[Additive]],Stock,1,FALSE)),FALSE,TRUE)</f>
        <v>0</v>
      </c>
    </row>
    <row r="241" spans="1:17" ht="12.75">
      <c r="A241" s="4" t="s">
        <v>192</v>
      </c>
      <c r="B241" s="4" t="s">
        <v>246</v>
      </c>
      <c r="C241" s="35" t="str">
        <f>CONCATENATE(Table1[[#This Row],[Base ]],"-",Table1[[#This Row],[Additive]])</f>
        <v>Camel Meat-Weeping Patala</v>
      </c>
      <c r="D241" s="4">
        <v>0</v>
      </c>
      <c r="E241" s="4">
        <v>0</v>
      </c>
      <c r="F241" s="4">
        <v>0</v>
      </c>
      <c r="G241" s="4">
        <v>0</v>
      </c>
      <c r="H241" s="4">
        <v>0</v>
      </c>
      <c r="I241" s="4">
        <v>1</v>
      </c>
      <c r="J241" s="4">
        <v>0</v>
      </c>
      <c r="K241" s="20">
        <v>112.155719642069</v>
      </c>
      <c r="L241" s="20">
        <v>-546.23076697495503</v>
      </c>
      <c r="M241" s="20">
        <v>66.513902144375194</v>
      </c>
      <c r="N241" s="20">
        <v>342.04514291755999</v>
      </c>
      <c r="O241" s="20">
        <v>889.44773179758477</v>
      </c>
      <c r="P241" s="20" t="b">
        <f>IF(ISERROR(VLOOKUP(Table1[[#This Row],[Base ]],Stock,1,FALSE)),FALSE,TRUE)</f>
        <v>0</v>
      </c>
      <c r="Q241" s="29" t="b">
        <f>IF(ISERROR(VLOOKUP(Table1[[#This Row],[Additive]],Stock,1,FALSE)),FALSE,TRUE)</f>
        <v>0</v>
      </c>
    </row>
    <row r="242" spans="1:17" ht="12.75">
      <c r="A242" s="4" t="s">
        <v>192</v>
      </c>
      <c r="B242" s="4" t="s">
        <v>5</v>
      </c>
      <c r="C242" s="35" t="str">
        <f>CONCATENATE(Table1[[#This Row],[Base ]],"-",Table1[[#This Row],[Additive]])</f>
        <v>Camel Meat-Leeks</v>
      </c>
      <c r="D242" s="4">
        <v>0</v>
      </c>
      <c r="E242" s="4">
        <v>0</v>
      </c>
      <c r="F242" s="4">
        <v>0</v>
      </c>
      <c r="G242" s="4">
        <v>0</v>
      </c>
      <c r="H242" s="4">
        <v>0</v>
      </c>
      <c r="I242" s="4">
        <v>1</v>
      </c>
      <c r="J242" s="4">
        <v>0</v>
      </c>
      <c r="K242" s="20">
        <v>112.155719642069</v>
      </c>
      <c r="L242" s="20">
        <v>-546.23076697495503</v>
      </c>
      <c r="M242" s="20">
        <v>-694.88763872276797</v>
      </c>
      <c r="N242" s="20">
        <v>-936.714164179661</v>
      </c>
      <c r="O242" s="20">
        <v>896.54685642933509</v>
      </c>
      <c r="P242" s="20" t="b">
        <f>IF(ISERROR(VLOOKUP(Table1[[#This Row],[Base ]],Stock,1,FALSE)),FALSE,TRUE)</f>
        <v>0</v>
      </c>
      <c r="Q242" s="29" t="b">
        <f>IF(ISERROR(VLOOKUP(Table1[[#This Row],[Additive]],Stock,1,FALSE)),FALSE,TRUE)</f>
        <v>0</v>
      </c>
    </row>
    <row r="243" spans="1:17" ht="12.75">
      <c r="A243" s="4" t="s">
        <v>192</v>
      </c>
      <c r="B243" s="4" t="s">
        <v>238</v>
      </c>
      <c r="C243" s="35" t="str">
        <f>CONCATENATE(Table1[[#This Row],[Base ]],"-",Table1[[#This Row],[Additive]])</f>
        <v>Camel Meat-Bee Balm</v>
      </c>
      <c r="D243" s="4">
        <v>0</v>
      </c>
      <c r="E243" s="4">
        <v>0</v>
      </c>
      <c r="F243" s="4">
        <v>0</v>
      </c>
      <c r="G243" s="4">
        <v>0</v>
      </c>
      <c r="H243" s="4">
        <v>0</v>
      </c>
      <c r="I243" s="4">
        <v>1</v>
      </c>
      <c r="J243" s="4">
        <v>0</v>
      </c>
      <c r="K243" s="20">
        <v>112.155719642069</v>
      </c>
      <c r="L243" s="20">
        <v>-546.23076697495503</v>
      </c>
      <c r="M243" s="20">
        <v>940.17071942258099</v>
      </c>
      <c r="N243" s="20">
        <v>-135.86617453675501</v>
      </c>
      <c r="O243" s="20">
        <v>924.12549937142808</v>
      </c>
      <c r="P243" s="20" t="b">
        <f>IF(ISERROR(VLOOKUP(Table1[[#This Row],[Base ]],Stock,1,FALSE)),FALSE,TRUE)</f>
        <v>0</v>
      </c>
      <c r="Q243" s="29" t="b">
        <f>IF(ISERROR(VLOOKUP(Table1[[#This Row],[Additive]],Stock,1,FALSE)),FALSE,TRUE)</f>
        <v>0</v>
      </c>
    </row>
    <row r="244" spans="1:17" ht="12.75">
      <c r="A244" s="3" t="s">
        <v>192</v>
      </c>
      <c r="B244" s="3" t="s">
        <v>241</v>
      </c>
      <c r="C244" s="13" t="str">
        <f>CONCATENATE(Table1[[#This Row],[Base ]],"-",Table1[[#This Row],[Additive]])</f>
        <v>Camel Meat-Toad Skin</v>
      </c>
      <c r="D244" s="4">
        <v>0</v>
      </c>
      <c r="E244" s="4">
        <v>0</v>
      </c>
      <c r="F244" s="4">
        <v>0</v>
      </c>
      <c r="G244" s="4">
        <v>0</v>
      </c>
      <c r="H244" s="4">
        <v>0</v>
      </c>
      <c r="I244" s="4">
        <v>1</v>
      </c>
      <c r="J244" s="4">
        <v>0</v>
      </c>
      <c r="K244" s="20">
        <v>112.155719642069</v>
      </c>
      <c r="L244" s="20">
        <v>-546.23076697495503</v>
      </c>
      <c r="M244" s="20">
        <v>-548.46507992986994</v>
      </c>
      <c r="N244" s="20">
        <v>102.750253900581</v>
      </c>
      <c r="O244" s="20">
        <v>926.06490392613455</v>
      </c>
      <c r="P244" s="20" t="b">
        <f>IF(ISERROR(VLOOKUP(Table1[[#This Row],[Base ]],Stock,1,FALSE)),FALSE,TRUE)</f>
        <v>0</v>
      </c>
      <c r="Q244" s="29" t="b">
        <f>IF(ISERROR(VLOOKUP(Table1[[#This Row],[Additive]],Stock,1,FALSE)),FALSE,TRUE)</f>
        <v>0</v>
      </c>
    </row>
    <row r="245" spans="1:17" ht="12.75">
      <c r="A245" s="4" t="s">
        <v>192</v>
      </c>
      <c r="B245" s="4" t="s">
        <v>234</v>
      </c>
      <c r="C245" s="35" t="str">
        <f>CONCATENATE(Table1[[#This Row],[Base ]],"-",Table1[[#This Row],[Additive]])</f>
        <v>Camel Meat-Dead Tongue</v>
      </c>
      <c r="D245" s="4">
        <v>0</v>
      </c>
      <c r="E245" s="4">
        <v>1</v>
      </c>
      <c r="F245" s="4">
        <v>1</v>
      </c>
      <c r="G245" s="4">
        <v>0</v>
      </c>
      <c r="H245" s="4">
        <v>0</v>
      </c>
      <c r="I245" s="4">
        <v>1</v>
      </c>
      <c r="J245" s="4">
        <v>0</v>
      </c>
      <c r="K245" s="20">
        <v>112.155719642069</v>
      </c>
      <c r="L245" s="20">
        <v>-546.23076697495503</v>
      </c>
      <c r="M245" s="20">
        <v>-817.58907164135303</v>
      </c>
      <c r="N245" s="20">
        <v>-675.20627087302398</v>
      </c>
      <c r="O245" s="20">
        <v>938.64799447099165</v>
      </c>
      <c r="P245" s="20" t="b">
        <f>IF(ISERROR(VLOOKUP(Table1[[#This Row],[Base ]],Stock,1,FALSE)),FALSE,TRUE)</f>
        <v>0</v>
      </c>
      <c r="Q245" s="29" t="b">
        <f>IF(ISERROR(VLOOKUP(Table1[[#This Row],[Additive]],Stock,1,FALSE)),FALSE,TRUE)</f>
        <v>0</v>
      </c>
    </row>
    <row r="246" spans="1:17" ht="12.75">
      <c r="A246" s="4" t="s">
        <v>192</v>
      </c>
      <c r="B246" s="4" t="s">
        <v>236</v>
      </c>
      <c r="C246" s="35" t="str">
        <f>CONCATENATE(Table1[[#This Row],[Base ]],"-",Table1[[#This Row],[Additive]])</f>
        <v>Camel Meat-Nature's Jug</v>
      </c>
      <c r="D246" s="4">
        <v>0</v>
      </c>
      <c r="E246" s="4">
        <v>0</v>
      </c>
      <c r="F246" s="4">
        <v>0</v>
      </c>
      <c r="G246" s="4">
        <v>0</v>
      </c>
      <c r="H246" s="4">
        <v>0</v>
      </c>
      <c r="I246" s="4">
        <v>1</v>
      </c>
      <c r="J246" s="4">
        <v>0</v>
      </c>
      <c r="K246" s="20">
        <v>112.155719642069</v>
      </c>
      <c r="L246" s="20">
        <v>-546.23076697495503</v>
      </c>
      <c r="M246" s="20">
        <v>-733.56202740104095</v>
      </c>
      <c r="N246" s="20">
        <v>-126.406980416252</v>
      </c>
      <c r="O246" s="20">
        <v>944.1877564468632</v>
      </c>
      <c r="P246" s="20" t="b">
        <f>IF(ISERROR(VLOOKUP(Table1[[#This Row],[Base ]],Stock,1,FALSE)),FALSE,TRUE)</f>
        <v>0</v>
      </c>
      <c r="Q246" s="29" t="b">
        <f>IF(ISERROR(VLOOKUP(Table1[[#This Row],[Additive]],Stock,1,FALSE)),FALSE,TRUE)</f>
        <v>0</v>
      </c>
    </row>
    <row r="247" spans="1:17" ht="12.75">
      <c r="A247" s="3" t="s">
        <v>192</v>
      </c>
      <c r="B247" s="3" t="s">
        <v>240</v>
      </c>
      <c r="C247" s="13" t="str">
        <f>CONCATENATE(Table1[[#This Row],[Base ]],"-",Table1[[#This Row],[Additive]])</f>
        <v>Camel Meat-Cobra Hood</v>
      </c>
      <c r="D247" s="4">
        <v>0</v>
      </c>
      <c r="E247" s="4">
        <v>0</v>
      </c>
      <c r="F247" s="4">
        <v>0</v>
      </c>
      <c r="G247" s="4">
        <v>0</v>
      </c>
      <c r="H247" s="4">
        <v>0</v>
      </c>
      <c r="I247" s="4">
        <v>1</v>
      </c>
      <c r="J247" s="4">
        <v>0</v>
      </c>
      <c r="K247" s="20">
        <v>112.155719642069</v>
      </c>
      <c r="L247" s="20">
        <v>-546.23076697495503</v>
      </c>
      <c r="M247" s="20">
        <v>-669.55678031416903</v>
      </c>
      <c r="N247" s="20">
        <v>8.9167751640175403</v>
      </c>
      <c r="O247" s="20">
        <v>958.78215780790049</v>
      </c>
      <c r="P247" s="20" t="b">
        <f>IF(ISERROR(VLOOKUP(Table1[[#This Row],[Base ]],Stock,1,FALSE)),FALSE,TRUE)</f>
        <v>0</v>
      </c>
      <c r="Q247" s="29" t="b">
        <f>IF(ISERROR(VLOOKUP(Table1[[#This Row],[Additive]],Stock,1,FALSE)),FALSE,TRUE)</f>
        <v>0</v>
      </c>
    </row>
    <row r="248" spans="1:17" ht="12.75">
      <c r="A248" s="4" t="s">
        <v>192</v>
      </c>
      <c r="B248" s="4" t="s">
        <v>237</v>
      </c>
      <c r="C248" s="35" t="str">
        <f>CONCATENATE(Table1[[#This Row],[Base ]],"-",Table1[[#This Row],[Additive]])</f>
        <v>Camel Meat-Grilled Fish</v>
      </c>
      <c r="D248" s="4">
        <v>0</v>
      </c>
      <c r="E248" s="4">
        <v>0</v>
      </c>
      <c r="F248" s="4">
        <v>0</v>
      </c>
      <c r="G248" s="4">
        <v>0</v>
      </c>
      <c r="H248" s="4">
        <v>0</v>
      </c>
      <c r="I248" s="4">
        <v>1</v>
      </c>
      <c r="J248" s="4">
        <v>0</v>
      </c>
      <c r="K248" s="20">
        <v>112.155719642069</v>
      </c>
      <c r="L248" s="20">
        <v>-546.23076697495503</v>
      </c>
      <c r="M248" s="20">
        <v>-856.82626864353006</v>
      </c>
      <c r="N248" s="20">
        <v>-581.98761838953601</v>
      </c>
      <c r="O248" s="20">
        <v>969.64150387913844</v>
      </c>
      <c r="P248" s="20" t="b">
        <f>IF(ISERROR(VLOOKUP(Table1[[#This Row],[Base ]],Stock,1,FALSE)),FALSE,TRUE)</f>
        <v>0</v>
      </c>
      <c r="Q248" s="29" t="b">
        <f>IF(ISERROR(VLOOKUP(Table1[[#This Row],[Additive]],Stock,1,FALSE)),FALSE,TRUE)</f>
        <v>0</v>
      </c>
    </row>
    <row r="249" spans="1:17" ht="12.75">
      <c r="A249" s="3" t="s">
        <v>192</v>
      </c>
      <c r="B249" s="3" t="s">
        <v>243</v>
      </c>
      <c r="C249" s="13" t="str">
        <f>CONCATENATE(Table1[[#This Row],[Base ]],"-",Table1[[#This Row],[Additive]])</f>
        <v>Camel Meat-Perch Meat</v>
      </c>
      <c r="D249" s="4">
        <v>0</v>
      </c>
      <c r="E249" s="4">
        <v>0</v>
      </c>
      <c r="F249" s="4">
        <v>0</v>
      </c>
      <c r="G249" s="4">
        <v>0</v>
      </c>
      <c r="H249" s="4">
        <v>0</v>
      </c>
      <c r="I249" s="4">
        <v>1</v>
      </c>
      <c r="J249" s="4">
        <v>0</v>
      </c>
      <c r="K249" s="20">
        <v>112.155719642069</v>
      </c>
      <c r="L249" s="20">
        <v>-546.23076697495503</v>
      </c>
      <c r="M249" s="20">
        <v>-808.20000000000095</v>
      </c>
      <c r="N249" s="20">
        <v>-909.400000000001</v>
      </c>
      <c r="O249" s="20">
        <v>989.41727420430288</v>
      </c>
      <c r="P249" s="20" t="b">
        <f>IF(ISERROR(VLOOKUP(Table1[[#This Row],[Base ]],Stock,1,FALSE)),FALSE,TRUE)</f>
        <v>0</v>
      </c>
      <c r="Q249" s="29" t="b">
        <f>IF(ISERROR(VLOOKUP(Table1[[#This Row],[Additive]],Stock,1,FALSE)),FALSE,TRUE)</f>
        <v>0</v>
      </c>
    </row>
    <row r="250" spans="1:17" ht="12.75">
      <c r="A250" s="3" t="s">
        <v>192</v>
      </c>
      <c r="B250" s="3" t="s">
        <v>108</v>
      </c>
      <c r="C250" s="13" t="str">
        <f>CONCATENATE(Table1[[#This Row],[Base ]],"-",Table1[[#This Row],[Additive]])</f>
        <v>Camel Meat-Quamash</v>
      </c>
      <c r="D250" s="4">
        <v>0</v>
      </c>
      <c r="E250" s="4">
        <v>0</v>
      </c>
      <c r="F250" s="4">
        <v>0</v>
      </c>
      <c r="G250" s="4">
        <v>0</v>
      </c>
      <c r="H250" s="4">
        <v>0</v>
      </c>
      <c r="I250" s="4">
        <v>0</v>
      </c>
      <c r="J250" s="4">
        <v>0</v>
      </c>
      <c r="K250" s="20">
        <v>112.155719642069</v>
      </c>
      <c r="L250" s="20">
        <v>-546.23076697495503</v>
      </c>
      <c r="M250" s="20">
        <v>-738.40325966010005</v>
      </c>
      <c r="N250" s="20">
        <v>32.589353690850103</v>
      </c>
      <c r="O250" s="20">
        <v>1028.8261803429793</v>
      </c>
      <c r="P250" s="20" t="b">
        <f>IF(ISERROR(VLOOKUP(Table1[[#This Row],[Base ]],Stock,1,FALSE)),FALSE,TRUE)</f>
        <v>0</v>
      </c>
      <c r="Q250" s="29" t="b">
        <f>IF(ISERROR(VLOOKUP(Table1[[#This Row],[Additive]],Stock,1,FALSE)),FALSE,TRUE)</f>
        <v>0</v>
      </c>
    </row>
    <row r="251" spans="1:17" ht="12.75">
      <c r="A251" s="3" t="s">
        <v>192</v>
      </c>
      <c r="B251" s="3" t="s">
        <v>107</v>
      </c>
      <c r="C251" s="13" t="str">
        <f>CONCATENATE(Table1[[#This Row],[Base ]],"-",Table1[[#This Row],[Additive]])</f>
        <v>Camel Meat-Gnemnon</v>
      </c>
      <c r="D251" s="4">
        <v>0</v>
      </c>
      <c r="E251" s="4">
        <v>0</v>
      </c>
      <c r="F251" s="4">
        <v>0</v>
      </c>
      <c r="G251" s="4">
        <v>0</v>
      </c>
      <c r="H251" s="4">
        <v>0</v>
      </c>
      <c r="I251" s="4">
        <v>0</v>
      </c>
      <c r="J251" s="4">
        <v>0</v>
      </c>
      <c r="K251" s="20">
        <v>112.155719642069</v>
      </c>
      <c r="L251" s="20">
        <v>-546.23076697495503</v>
      </c>
      <c r="M251" s="20">
        <v>-865.93355850552302</v>
      </c>
      <c r="N251" s="20">
        <v>-906.34648599843501</v>
      </c>
      <c r="O251" s="20">
        <v>1042.2772985703352</v>
      </c>
      <c r="P251" s="20" t="b">
        <f>IF(ISERROR(VLOOKUP(Table1[[#This Row],[Base ]],Stock,1,FALSE)),FALSE,TRUE)</f>
        <v>0</v>
      </c>
      <c r="Q251" s="29" t="b">
        <f>IF(ISERROR(VLOOKUP(Table1[[#This Row],[Additive]],Stock,1,FALSE)),FALSE,TRUE)</f>
        <v>0</v>
      </c>
    </row>
    <row r="252" spans="1:17" ht="12.75">
      <c r="A252" s="4" t="s">
        <v>192</v>
      </c>
      <c r="B252" s="4" t="s">
        <v>242</v>
      </c>
      <c r="C252" s="35" t="str">
        <f>CONCATENATE(Table1[[#This Row],[Base ]],"-",Table1[[#This Row],[Additive]])</f>
        <v>Camel Meat-Blueberry Tea Tree</v>
      </c>
      <c r="D252" s="4">
        <v>0</v>
      </c>
      <c r="E252" s="4">
        <v>0</v>
      </c>
      <c r="F252" s="4">
        <v>0</v>
      </c>
      <c r="G252" s="4">
        <v>0</v>
      </c>
      <c r="H252" s="4">
        <v>0</v>
      </c>
      <c r="I252" s="4">
        <v>0</v>
      </c>
      <c r="J252" s="4">
        <v>0</v>
      </c>
      <c r="K252" s="20">
        <v>112.155719642069</v>
      </c>
      <c r="L252" s="20">
        <v>-546.23076697495503</v>
      </c>
      <c r="M252" s="20">
        <v>-18.737127365294899</v>
      </c>
      <c r="N252" s="20">
        <v>491.72061461073002</v>
      </c>
      <c r="O252" s="20">
        <v>1046.1720737686157</v>
      </c>
      <c r="P252" s="20" t="b">
        <f>IF(ISERROR(VLOOKUP(Table1[[#This Row],[Base ]],Stock,1,FALSE)),FALSE,TRUE)</f>
        <v>0</v>
      </c>
      <c r="Q252" s="29" t="b">
        <f>IF(ISERROR(VLOOKUP(Table1[[#This Row],[Additive]],Stock,1,FALSE)),FALSE,TRUE)</f>
        <v>0</v>
      </c>
    </row>
    <row r="253" spans="1:17" ht="12.75">
      <c r="A253" s="3" t="s">
        <v>192</v>
      </c>
      <c r="B253" s="3" t="s">
        <v>113</v>
      </c>
      <c r="C253" s="13" t="str">
        <f>CONCATENATE(Table1[[#This Row],[Base ]],"-",Table1[[#This Row],[Additive]])</f>
        <v>Camel Meat-Jugwort</v>
      </c>
      <c r="D253" s="4">
        <v>0</v>
      </c>
      <c r="E253" s="4">
        <v>0</v>
      </c>
      <c r="F253" s="4">
        <v>0</v>
      </c>
      <c r="G253" s="4">
        <v>0</v>
      </c>
      <c r="H253" s="4">
        <v>0</v>
      </c>
      <c r="I253" s="4">
        <v>0</v>
      </c>
      <c r="J253" s="4">
        <v>0</v>
      </c>
      <c r="K253" s="20">
        <v>112.155719642069</v>
      </c>
      <c r="L253" s="20">
        <v>-546.23076697495503</v>
      </c>
      <c r="M253" s="20">
        <v>-612.14534311454702</v>
      </c>
      <c r="N253" s="20">
        <v>642.00510239170399</v>
      </c>
      <c r="O253" s="20">
        <v>1391.5877661002569</v>
      </c>
      <c r="P253" s="20" t="b">
        <f>IF(ISERROR(VLOOKUP(Table1[[#This Row],[Base ]],Stock,1,FALSE)),FALSE,TRUE)</f>
        <v>0</v>
      </c>
      <c r="Q253" s="29" t="b">
        <f>IF(ISERROR(VLOOKUP(Table1[[#This Row],[Additive]],Stock,1,FALSE)),FALSE,TRUE)</f>
        <v>0</v>
      </c>
    </row>
    <row r="254" spans="1:17" ht="12.75">
      <c r="A254" s="3" t="s">
        <v>192</v>
      </c>
      <c r="B254" s="3" t="s">
        <v>251</v>
      </c>
      <c r="C254" s="13" t="str">
        <f>CONCATENATE(Table1[[#This Row],[Base ]],"-",Table1[[#This Row],[Additive]])</f>
        <v>Camel Meat-Bitter Florian</v>
      </c>
      <c r="D254" s="4">
        <v>0</v>
      </c>
      <c r="E254" s="4">
        <v>0</v>
      </c>
      <c r="F254" s="4">
        <v>0</v>
      </c>
      <c r="G254" s="4">
        <v>0</v>
      </c>
      <c r="H254" s="4">
        <v>0</v>
      </c>
      <c r="I254" s="4">
        <v>0</v>
      </c>
      <c r="J254" s="4">
        <v>0</v>
      </c>
      <c r="K254" s="20">
        <v>112.155719642069</v>
      </c>
      <c r="L254" s="20">
        <v>-546.23076697495503</v>
      </c>
      <c r="M254" s="20">
        <v>-829.85902119436696</v>
      </c>
      <c r="N254" s="20">
        <v>824.49765542622094</v>
      </c>
      <c r="O254" s="20">
        <v>1663.2162156290908</v>
      </c>
      <c r="P254" s="20" t="b">
        <f>IF(ISERROR(VLOOKUP(Table1[[#This Row],[Base ]],Stock,1,FALSE)),FALSE,TRUE)</f>
        <v>0</v>
      </c>
      <c r="Q254" s="29" t="b">
        <f>IF(ISERROR(VLOOKUP(Table1[[#This Row],[Additive]],Stock,1,FALSE)),FALSE,TRUE)</f>
        <v>0</v>
      </c>
    </row>
    <row r="255" spans="1:17" ht="12.75">
      <c r="A255" s="14" t="s">
        <v>362</v>
      </c>
      <c r="B255" s="14" t="s">
        <v>5</v>
      </c>
      <c r="C255" s="34" t="str">
        <f>CONCATENATE(Table1[[#This Row],[Base ]],"-",Table1[[#This Row],[Additive]])</f>
        <v>Camel meat-Leeks</v>
      </c>
      <c r="D255" s="15">
        <v>0</v>
      </c>
      <c r="E255" s="15">
        <v>0</v>
      </c>
      <c r="F255" s="15">
        <v>0</v>
      </c>
      <c r="G255" s="15">
        <v>0</v>
      </c>
      <c r="H255" s="15">
        <v>0</v>
      </c>
      <c r="I255" s="15">
        <v>1</v>
      </c>
      <c r="J255" s="15">
        <v>0</v>
      </c>
      <c r="K255" s="16">
        <v>112.155719642069</v>
      </c>
      <c r="L255" s="16">
        <v>-546.23076697495503</v>
      </c>
      <c r="M255" s="16">
        <v>-694.88763872276797</v>
      </c>
      <c r="N255" s="16">
        <v>-936.714164179661</v>
      </c>
      <c r="O255" s="16">
        <v>896.54685642933509</v>
      </c>
      <c r="P255" s="16" t="b">
        <f>IF(ISERROR(VLOOKUP(Table1[[#This Row],[Base ]],Stock,1,FALSE)),FALSE,TRUE)</f>
        <v>0</v>
      </c>
      <c r="Q255" s="29" t="b">
        <f>IF(ISERROR(VLOOKUP(Table1[[#This Row],[Additive]],Stock,1,FALSE)),FALSE,TRUE)</f>
        <v>0</v>
      </c>
    </row>
    <row r="256" spans="1:17" ht="12.75">
      <c r="A256" s="4" t="s">
        <v>278</v>
      </c>
      <c r="B256" s="3" t="s">
        <v>324</v>
      </c>
      <c r="C256" s="13" t="str">
        <f>CONCATENATE(Table1[[#This Row],[Base ]],"-",Table1[[#This Row],[Additive]])</f>
        <v>Camel Milk-Catfish Meat</v>
      </c>
      <c r="D256" s="4">
        <v>0</v>
      </c>
      <c r="E256" s="4">
        <v>0</v>
      </c>
      <c r="F256" s="4">
        <v>-2</v>
      </c>
      <c r="G256" s="4">
        <v>0</v>
      </c>
      <c r="H256" s="4">
        <v>0</v>
      </c>
      <c r="I256" s="4">
        <v>2</v>
      </c>
      <c r="J256" s="4">
        <v>0</v>
      </c>
      <c r="K256" s="20">
        <v>-644.87557936592896</v>
      </c>
      <c r="L256" s="20">
        <v>944.27054762041303</v>
      </c>
      <c r="M256" s="20">
        <v>-718.60361912604503</v>
      </c>
      <c r="N256" s="20">
        <v>842.03756460501302</v>
      </c>
      <c r="O256" s="20">
        <v>126.04525640854686</v>
      </c>
      <c r="P256" s="20" t="b">
        <f>IF(ISERROR(VLOOKUP(Table1[[#This Row],[Base ]],Stock,1,FALSE)),FALSE,TRUE)</f>
        <v>0</v>
      </c>
      <c r="Q256" s="29" t="b">
        <f>IF(ISERROR(VLOOKUP(Table1[[#This Row],[Additive]],Stock,1,FALSE)),FALSE,TRUE)</f>
        <v>0</v>
      </c>
    </row>
    <row r="257" spans="1:18" ht="12.75">
      <c r="A257" s="3" t="s">
        <v>278</v>
      </c>
      <c r="B257" s="3" t="s">
        <v>251</v>
      </c>
      <c r="C257" s="13" t="str">
        <f>CONCATENATE(Table1[[#This Row],[Base ]],"-",Table1[[#This Row],[Additive]])</f>
        <v>Camel Milk-Bitter Florian</v>
      </c>
      <c r="D257" s="4">
        <v>0</v>
      </c>
      <c r="E257" s="4">
        <v>0</v>
      </c>
      <c r="F257" s="4">
        <v>-3</v>
      </c>
      <c r="G257" s="4">
        <v>0</v>
      </c>
      <c r="H257" s="4">
        <v>0</v>
      </c>
      <c r="I257" s="4">
        <v>3</v>
      </c>
      <c r="J257" s="4">
        <v>0</v>
      </c>
      <c r="K257" s="20">
        <v>-644.87557936592896</v>
      </c>
      <c r="L257" s="20">
        <v>944.27054762041303</v>
      </c>
      <c r="M257" s="20">
        <v>-829.85902119436696</v>
      </c>
      <c r="N257" s="20">
        <v>824.49765542622094</v>
      </c>
      <c r="O257" s="20">
        <v>220.37336376081538</v>
      </c>
      <c r="P257" s="20" t="b">
        <f>IF(ISERROR(VLOOKUP(Table1[[#This Row],[Base ]],Stock,1,FALSE)),FALSE,TRUE)</f>
        <v>0</v>
      </c>
      <c r="Q257" s="29" t="b">
        <f>IF(ISERROR(VLOOKUP(Table1[[#This Row],[Additive]],Stock,1,FALSE)),FALSE,TRUE)</f>
        <v>0</v>
      </c>
    </row>
    <row r="258" spans="1:18" ht="12.75">
      <c r="A258" s="3" t="s">
        <v>290</v>
      </c>
      <c r="B258" s="3" t="s">
        <v>291</v>
      </c>
      <c r="C258" s="13" t="str">
        <f>CONCATENATE(Table1[[#This Row],[Base ]],"-",Table1[[#This Row],[Additive]])</f>
        <v>Camel MIlk-Wild Onion</v>
      </c>
      <c r="D258" s="4">
        <v>0</v>
      </c>
      <c r="E258" s="4">
        <v>0</v>
      </c>
      <c r="F258" s="4">
        <v>-2</v>
      </c>
      <c r="G258" s="4">
        <v>0</v>
      </c>
      <c r="H258" s="4">
        <v>0</v>
      </c>
      <c r="I258" s="4">
        <v>2</v>
      </c>
      <c r="J258" s="4">
        <v>0</v>
      </c>
      <c r="K258" s="20">
        <v>-644.87557936592896</v>
      </c>
      <c r="L258" s="20">
        <v>944.27054762041303</v>
      </c>
      <c r="M258" s="20">
        <v>-907.14332722207405</v>
      </c>
      <c r="N258" s="20">
        <v>767.20981088046699</v>
      </c>
      <c r="O258" s="20">
        <v>316.44095193325876</v>
      </c>
      <c r="P258" s="20" t="b">
        <f>IF(ISERROR(VLOOKUP(Table1[[#This Row],[Base ]],Stock,1,FALSE)),FALSE,TRUE)</f>
        <v>0</v>
      </c>
      <c r="Q258" s="29" t="b">
        <f>IF(ISERROR(VLOOKUP(Table1[[#This Row],[Additive]],Stock,1,FALSE)),FALSE,TRUE)</f>
        <v>0</v>
      </c>
    </row>
    <row r="259" spans="1:18" ht="12.75">
      <c r="A259" s="3" t="s">
        <v>278</v>
      </c>
      <c r="B259" s="3" t="s">
        <v>94</v>
      </c>
      <c r="C259" s="13" t="str">
        <f>CONCATENATE(Table1[[#This Row],[Base ]],"-",Table1[[#This Row],[Additive]])</f>
        <v>Camel Milk-Sweetgrass</v>
      </c>
      <c r="D259" s="4">
        <v>0</v>
      </c>
      <c r="E259" s="4">
        <v>0</v>
      </c>
      <c r="F259" s="4">
        <v>-2</v>
      </c>
      <c r="G259" s="4">
        <v>0</v>
      </c>
      <c r="H259" s="4">
        <v>0</v>
      </c>
      <c r="I259" s="4">
        <v>2</v>
      </c>
      <c r="J259" s="4">
        <v>0</v>
      </c>
      <c r="K259" s="20">
        <v>-644.87557936592896</v>
      </c>
      <c r="L259" s="20">
        <v>944.27054762041303</v>
      </c>
      <c r="M259" s="20">
        <v>-558.45978140504303</v>
      </c>
      <c r="N259" s="20">
        <v>631.49516695223599</v>
      </c>
      <c r="O259" s="20">
        <v>324.49364999848564</v>
      </c>
      <c r="P259" s="20" t="b">
        <f>IF(ISERROR(VLOOKUP(Table1[[#This Row],[Base ]],Stock,1,FALSE)),FALSE,TRUE)</f>
        <v>0</v>
      </c>
      <c r="Q259" s="29" t="b">
        <f>IF(ISERROR(VLOOKUP(Table1[[#This Row],[Additive]],Stock,1,FALSE)),FALSE,TRUE)</f>
        <v>1</v>
      </c>
    </row>
    <row r="260" spans="1:18" ht="12.75">
      <c r="A260" s="4" t="s">
        <v>278</v>
      </c>
      <c r="B260" s="4" t="s">
        <v>287</v>
      </c>
      <c r="C260" s="35" t="str">
        <f>CONCATENATE(Table1[[#This Row],[Base ]],"-",Table1[[#This Row],[Additive]])</f>
        <v>Camel Milk-Bluebottle Clover</v>
      </c>
      <c r="D260" s="4">
        <v>0</v>
      </c>
      <c r="E260" s="4">
        <v>0</v>
      </c>
      <c r="F260" s="4">
        <v>-2</v>
      </c>
      <c r="G260" s="4">
        <v>0</v>
      </c>
      <c r="H260" s="4">
        <v>0</v>
      </c>
      <c r="I260" s="4">
        <v>2</v>
      </c>
      <c r="J260" s="4">
        <v>0</v>
      </c>
      <c r="K260" s="20">
        <v>-644.87557936592896</v>
      </c>
      <c r="L260" s="20">
        <v>944.27054762041303</v>
      </c>
      <c r="M260" s="20">
        <v>-920.66679447039598</v>
      </c>
      <c r="N260" s="20">
        <v>664.00432127468696</v>
      </c>
      <c r="O260" s="20">
        <v>393.20472016352011</v>
      </c>
      <c r="P260" s="20" t="b">
        <f>IF(ISERROR(VLOOKUP(Table1[[#This Row],[Base ]],Stock,1,FALSE)),FALSE,TRUE)</f>
        <v>0</v>
      </c>
      <c r="Q260" s="29" t="b">
        <f>IF(ISERROR(VLOOKUP(Table1[[#This Row],[Additive]],Stock,1,FALSE)),FALSE,TRUE)</f>
        <v>1</v>
      </c>
    </row>
    <row r="261" spans="1:18" ht="12.75">
      <c r="A261" s="4" t="s">
        <v>278</v>
      </c>
      <c r="B261" s="4" t="s">
        <v>219</v>
      </c>
      <c r="C261" s="35" t="str">
        <f>CONCATENATE(Table1[[#This Row],[Base ]],"-",Table1[[#This Row],[Additive]])</f>
        <v>Camel Milk-Brown Muskerro</v>
      </c>
      <c r="D261" s="4">
        <v>0</v>
      </c>
      <c r="E261" s="4">
        <v>5</v>
      </c>
      <c r="F261" s="4">
        <v>-2</v>
      </c>
      <c r="G261" s="4">
        <v>0</v>
      </c>
      <c r="H261" s="4">
        <v>-4</v>
      </c>
      <c r="I261" s="4">
        <v>-4</v>
      </c>
      <c r="J261" s="4">
        <v>0</v>
      </c>
      <c r="K261" s="20">
        <v>-644.87557936592896</v>
      </c>
      <c r="L261" s="20">
        <v>944.27054762041303</v>
      </c>
      <c r="M261" s="20">
        <v>-391.40531521804598</v>
      </c>
      <c r="N261" s="20">
        <v>631.50968706379695</v>
      </c>
      <c r="O261" s="20">
        <v>402.57487589678595</v>
      </c>
      <c r="P261" s="20" t="b">
        <f>IF(ISERROR(VLOOKUP(Table1[[#This Row],[Base ]],Stock,1,FALSE)),FALSE,TRUE)</f>
        <v>0</v>
      </c>
      <c r="Q261" s="29" t="b">
        <f>IF(ISERROR(VLOOKUP(Table1[[#This Row],[Additive]],Stock,1,FALSE)),FALSE,TRUE)</f>
        <v>1</v>
      </c>
    </row>
    <row r="262" spans="1:18" ht="12.75">
      <c r="A262" s="4" t="s">
        <v>278</v>
      </c>
      <c r="B262" s="4" t="s">
        <v>221</v>
      </c>
      <c r="C262" s="35" t="str">
        <f>CONCATENATE(Table1[[#This Row],[Base ]],"-",Table1[[#This Row],[Additive]])</f>
        <v>Camel Milk-Common Rosemary</v>
      </c>
      <c r="D262" s="4">
        <v>0</v>
      </c>
      <c r="E262" s="4">
        <v>0</v>
      </c>
      <c r="F262" s="4">
        <v>-1</v>
      </c>
      <c r="G262" s="4">
        <v>0</v>
      </c>
      <c r="H262" s="4">
        <v>0</v>
      </c>
      <c r="I262" s="4">
        <v>2</v>
      </c>
      <c r="J262" s="4">
        <v>0</v>
      </c>
      <c r="K262" s="20">
        <v>-644.87557936592896</v>
      </c>
      <c r="L262" s="20">
        <v>944.27054762041303</v>
      </c>
      <c r="M262" s="20">
        <v>-132.01288005274299</v>
      </c>
      <c r="N262" s="20">
        <v>968.662836171452</v>
      </c>
      <c r="O262" s="20">
        <v>513.44243308044247</v>
      </c>
      <c r="P262" s="20" t="b">
        <f>IF(ISERROR(VLOOKUP(Table1[[#This Row],[Base ]],Stock,1,FALSE)),FALSE,TRUE)</f>
        <v>0</v>
      </c>
      <c r="Q262" s="29" t="b">
        <f>IF(ISERROR(VLOOKUP(Table1[[#This Row],[Additive]],Stock,1,FALSE)),FALSE,TRUE)</f>
        <v>1</v>
      </c>
    </row>
    <row r="263" spans="1:18" ht="12.75">
      <c r="A263" s="3" t="s">
        <v>278</v>
      </c>
      <c r="B263" s="3" t="s">
        <v>91</v>
      </c>
      <c r="C263" s="13" t="str">
        <f>CONCATENATE(Table1[[#This Row],[Base ]],"-",Table1[[#This Row],[Additive]])</f>
        <v>Camel Milk-Ilex</v>
      </c>
      <c r="D263" s="4">
        <v>0</v>
      </c>
      <c r="E263" s="4">
        <v>-2</v>
      </c>
      <c r="F263" s="4">
        <v>-1</v>
      </c>
      <c r="G263" s="4">
        <v>-2</v>
      </c>
      <c r="H263" s="4">
        <v>2</v>
      </c>
      <c r="I263" s="4">
        <v>2</v>
      </c>
      <c r="J263" s="4">
        <v>0</v>
      </c>
      <c r="K263" s="20">
        <v>-644.87557936592896</v>
      </c>
      <c r="L263" s="20">
        <v>944.27054762041303</v>
      </c>
      <c r="M263" s="20">
        <v>-856.98725941147802</v>
      </c>
      <c r="N263" s="20">
        <v>385.44492949445703</v>
      </c>
      <c r="O263" s="20">
        <v>597.72689105109043</v>
      </c>
      <c r="P263" s="20" t="b">
        <f>IF(ISERROR(VLOOKUP(Table1[[#This Row],[Base ]],Stock,1,FALSE)),FALSE,TRUE)</f>
        <v>0</v>
      </c>
      <c r="Q263" s="29" t="b">
        <f>IF(ISERROR(VLOOKUP(Table1[[#This Row],[Additive]],Stock,1,FALSE)),FALSE,TRUE)</f>
        <v>1</v>
      </c>
    </row>
    <row r="264" spans="1:18" ht="12.75">
      <c r="A264" s="4" t="s">
        <v>278</v>
      </c>
      <c r="B264" s="4" t="s">
        <v>33</v>
      </c>
      <c r="C264" s="35" t="str">
        <f>CONCATENATE(Table1[[#This Row],[Base ]],"-",Table1[[#This Row],[Additive]])</f>
        <v>Camel Milk-Thyme</v>
      </c>
      <c r="D264" s="4">
        <v>0</v>
      </c>
      <c r="E264" s="4">
        <v>0</v>
      </c>
      <c r="F264" s="4">
        <v>1</v>
      </c>
      <c r="G264" s="4">
        <v>0</v>
      </c>
      <c r="H264" s="4">
        <v>0</v>
      </c>
      <c r="I264" s="4">
        <v>0</v>
      </c>
      <c r="J264" s="4">
        <v>-1</v>
      </c>
      <c r="K264" s="20">
        <v>-644.87557936592896</v>
      </c>
      <c r="L264" s="20">
        <v>944.27054762041303</v>
      </c>
      <c r="M264" s="20">
        <v>-55.5208774538605</v>
      </c>
      <c r="N264" s="20">
        <v>318.76168939522802</v>
      </c>
      <c r="O264" s="20">
        <v>859.41858042751073</v>
      </c>
      <c r="P264" s="20" t="b">
        <f>IF(ISERROR(VLOOKUP(Table1[[#This Row],[Base ]],Stock,1,FALSE)),FALSE,TRUE)</f>
        <v>0</v>
      </c>
      <c r="Q264" s="29" t="b">
        <f>IF(ISERROR(VLOOKUP(Table1[[#This Row],[Additive]],Stock,1,FALSE)),FALSE,TRUE)</f>
        <v>1</v>
      </c>
    </row>
    <row r="265" spans="1:18" ht="12.75">
      <c r="A265" s="3" t="s">
        <v>278</v>
      </c>
      <c r="B265" s="3" t="s">
        <v>50</v>
      </c>
      <c r="C265" s="13" t="str">
        <f>CONCATENATE(Table1[[#This Row],[Base ]],"-",Table1[[#This Row],[Additive]])</f>
        <v>Camel Milk-Mariae</v>
      </c>
      <c r="D265" s="4">
        <v>0</v>
      </c>
      <c r="E265" s="4">
        <v>0</v>
      </c>
      <c r="F265" s="4">
        <v>0</v>
      </c>
      <c r="G265" s="4">
        <v>0</v>
      </c>
      <c r="H265" s="4">
        <v>0</v>
      </c>
      <c r="I265" s="4">
        <v>0</v>
      </c>
      <c r="J265" s="4">
        <v>0</v>
      </c>
      <c r="K265" s="20">
        <v>-644.87557936592896</v>
      </c>
      <c r="L265" s="20">
        <v>944.27054762041303</v>
      </c>
      <c r="M265" s="20">
        <v>176.47038630854701</v>
      </c>
      <c r="N265" s="20">
        <v>88.331479600880698</v>
      </c>
      <c r="O265" s="20">
        <v>1186.2718421558707</v>
      </c>
      <c r="P265" s="20" t="b">
        <f>IF(ISERROR(VLOOKUP(Table1[[#This Row],[Base ]],Stock,1,FALSE)),FALSE,TRUE)</f>
        <v>0</v>
      </c>
      <c r="Q265" s="29" t="b">
        <f>IF(ISERROR(VLOOKUP(Table1[[#This Row],[Additive]],Stock,1,FALSE)),FALSE,TRUE)</f>
        <v>1</v>
      </c>
    </row>
    <row r="266" spans="1:18" ht="12.75">
      <c r="A266" s="4" t="s">
        <v>278</v>
      </c>
      <c r="B266" s="4" t="s">
        <v>218</v>
      </c>
      <c r="C266" s="35" t="str">
        <f>CONCATENATE(Table1[[#This Row],[Base ]],"-",Table1[[#This Row],[Additive]])</f>
        <v>Camel Milk-Bleeding Hand</v>
      </c>
      <c r="D266" s="4">
        <v>0</v>
      </c>
      <c r="E266" s="4">
        <v>0</v>
      </c>
      <c r="F266" s="4">
        <v>-2</v>
      </c>
      <c r="G266" s="4">
        <v>0</v>
      </c>
      <c r="H266" s="4">
        <v>0</v>
      </c>
      <c r="I266" s="4">
        <v>2</v>
      </c>
      <c r="J266" s="4">
        <v>0</v>
      </c>
      <c r="K266" s="20">
        <v>-644.87557936592896</v>
      </c>
      <c r="L266" s="20">
        <v>944.27054762041303</v>
      </c>
      <c r="M266" s="20">
        <v>-379.69862901300701</v>
      </c>
      <c r="N266" s="20">
        <v>634.42867440724797</v>
      </c>
      <c r="O266" s="20">
        <v>407.82447375644233</v>
      </c>
      <c r="P266" s="20" t="b">
        <f>IF(ISERROR(VLOOKUP(Table1[[#This Row],[Base ]],Stock,1,FALSE)),FALSE,TRUE)</f>
        <v>0</v>
      </c>
      <c r="Q266" s="29" t="b">
        <f>IF(ISERROR(VLOOKUP(Table1[[#This Row],[Additive]],Stock,1,FALSE)),FALSE,TRUE)</f>
        <v>0</v>
      </c>
    </row>
    <row r="267" spans="1:18" ht="12.75">
      <c r="A267" s="3" t="s">
        <v>278</v>
      </c>
      <c r="B267" s="3" t="s">
        <v>286</v>
      </c>
      <c r="C267" s="13" t="str">
        <f>CONCATENATE(Table1[[#This Row],[Base ]],"-",Table1[[#This Row],[Additive]])</f>
        <v>Camel Milk-Wood Sage</v>
      </c>
      <c r="D267" s="4">
        <v>0</v>
      </c>
      <c r="E267" s="4">
        <v>1</v>
      </c>
      <c r="F267" s="4">
        <v>-2</v>
      </c>
      <c r="G267" s="4">
        <v>0</v>
      </c>
      <c r="H267" s="4">
        <v>0</v>
      </c>
      <c r="I267" s="4">
        <v>2</v>
      </c>
      <c r="J267" s="4">
        <v>0</v>
      </c>
      <c r="K267" s="20">
        <v>-644.87557936592896</v>
      </c>
      <c r="L267" s="20">
        <v>944.27054762041303</v>
      </c>
      <c r="M267" s="20">
        <v>-603.779731837947</v>
      </c>
      <c r="N267" s="20">
        <v>528.73892082462203</v>
      </c>
      <c r="O267" s="20">
        <v>417.55885998455318</v>
      </c>
      <c r="P267" s="20" t="b">
        <f>IF(ISERROR(VLOOKUP(Table1[[#This Row],[Base ]],Stock,1,FALSE)),FALSE,TRUE)</f>
        <v>0</v>
      </c>
      <c r="Q267" s="29" t="b">
        <f>IF(ISERROR(VLOOKUP(Table1[[#This Row],[Additive]],Stock,1,FALSE)),FALSE,TRUE)</f>
        <v>0</v>
      </c>
    </row>
    <row r="268" spans="1:18" ht="12.75">
      <c r="A268" s="4" t="s">
        <v>278</v>
      </c>
      <c r="B268" s="4" t="s">
        <v>21</v>
      </c>
      <c r="C268" s="35" t="str">
        <f>CONCATENATE(Table1[[#This Row],[Base ]],"-",Table1[[#This Row],[Additive]])</f>
        <v>Camel Milk-Banto</v>
      </c>
      <c r="D268" s="4">
        <v>0</v>
      </c>
      <c r="E268" s="4">
        <v>-1</v>
      </c>
      <c r="F268" s="4">
        <v>-1</v>
      </c>
      <c r="G268" s="4">
        <v>-1</v>
      </c>
      <c r="H268" s="4">
        <v>2</v>
      </c>
      <c r="I268" s="4">
        <v>2</v>
      </c>
      <c r="J268" s="4">
        <v>0</v>
      </c>
      <c r="K268" s="20">
        <v>-644.87557936592896</v>
      </c>
      <c r="L268" s="20">
        <v>944.27054762041303</v>
      </c>
      <c r="M268" s="20">
        <v>-890.77411156364496</v>
      </c>
      <c r="N268" s="20">
        <v>586.29904856389101</v>
      </c>
      <c r="O268" s="20">
        <v>434.29216234438854</v>
      </c>
      <c r="P268" s="20" t="b">
        <f>IF(ISERROR(VLOOKUP(Table1[[#This Row],[Base ]],Stock,1,FALSE)),FALSE,TRUE)</f>
        <v>0</v>
      </c>
      <c r="Q268" s="29" t="b">
        <f>IF(ISERROR(VLOOKUP(Table1[[#This Row],[Additive]],Stock,1,FALSE)),FALSE,TRUE)</f>
        <v>0</v>
      </c>
    </row>
    <row r="269" spans="1:18" ht="12.75">
      <c r="A269" s="3" t="s">
        <v>278</v>
      </c>
      <c r="B269" s="3" t="s">
        <v>127</v>
      </c>
      <c r="C269" s="13" t="str">
        <f>CONCATENATE(Table1[[#This Row],[Base ]],"-",Table1[[#This Row],[Additive]])</f>
        <v>Camel Milk-Shyamalata</v>
      </c>
      <c r="D269" s="4">
        <v>0</v>
      </c>
      <c r="E269" s="4">
        <v>0</v>
      </c>
      <c r="F269" s="4">
        <v>-2</v>
      </c>
      <c r="G269" s="4">
        <v>0</v>
      </c>
      <c r="H269" s="4">
        <v>0</v>
      </c>
      <c r="I269" s="4">
        <v>3</v>
      </c>
      <c r="J269" s="4">
        <v>0</v>
      </c>
      <c r="K269" s="20">
        <v>-644.87557936592896</v>
      </c>
      <c r="L269" s="20">
        <v>944.27054762041303</v>
      </c>
      <c r="M269" s="20">
        <v>-869.97314711405397</v>
      </c>
      <c r="N269" s="20">
        <v>572.41062974749798</v>
      </c>
      <c r="O269" s="20">
        <v>434.68231333535169</v>
      </c>
      <c r="P269" s="20" t="b">
        <f>IF(ISERROR(VLOOKUP(Table1[[#This Row],[Base ]],Stock,1,FALSE)),FALSE,TRUE)</f>
        <v>0</v>
      </c>
      <c r="Q269" s="29" t="b">
        <f>IF(ISERROR(VLOOKUP(Table1[[#This Row],[Additive]],Stock,1,FALSE)),FALSE,TRUE)</f>
        <v>0</v>
      </c>
    </row>
    <row r="270" spans="1:18" ht="12.75">
      <c r="A270" s="4" t="s">
        <v>278</v>
      </c>
      <c r="B270" s="4" t="s">
        <v>27</v>
      </c>
      <c r="C270" s="35" t="str">
        <f>CONCATENATE(Table1[[#This Row],[Base ]],"-",Table1[[#This Row],[Additive]])</f>
        <v>Camel Milk-Harebell</v>
      </c>
      <c r="D270" s="4">
        <v>0</v>
      </c>
      <c r="E270" s="4">
        <v>0</v>
      </c>
      <c r="F270" s="4">
        <v>-2</v>
      </c>
      <c r="G270" s="4">
        <v>2</v>
      </c>
      <c r="H270" s="4">
        <v>-1</v>
      </c>
      <c r="I270" s="4">
        <v>1</v>
      </c>
      <c r="J270" s="4">
        <v>2</v>
      </c>
      <c r="K270" s="20">
        <v>-644.87557936592896</v>
      </c>
      <c r="L270" s="20">
        <v>944.27054762041303</v>
      </c>
      <c r="M270" s="20">
        <v>-282.98642315107497</v>
      </c>
      <c r="N270" s="20">
        <v>632.68377086380804</v>
      </c>
      <c r="O270" s="20">
        <v>477.54589395729221</v>
      </c>
      <c r="P270" s="20" t="b">
        <f>IF(ISERROR(VLOOKUP(Table1[[#This Row],[Base ]],Stock,1,FALSE)),FALSE,TRUE)</f>
        <v>0</v>
      </c>
      <c r="Q270" s="29" t="b">
        <f>IF(ISERROR(VLOOKUP(Table1[[#This Row],[Additive]],Stock,1,FALSE)),FALSE,TRUE)</f>
        <v>0</v>
      </c>
    </row>
    <row r="271" spans="1:18" ht="12.75">
      <c r="A271" s="4" t="s">
        <v>278</v>
      </c>
      <c r="B271" s="4" t="s">
        <v>74</v>
      </c>
      <c r="C271" s="35" t="str">
        <f>CONCATENATE(Table1[[#This Row],[Base ]],"-",Table1[[#This Row],[Additive]])</f>
        <v>Camel Milk-Primula</v>
      </c>
      <c r="D271" s="4">
        <v>0</v>
      </c>
      <c r="E271" s="4">
        <v>0</v>
      </c>
      <c r="F271" s="4">
        <v>-2</v>
      </c>
      <c r="G271" s="4">
        <v>0</v>
      </c>
      <c r="H271" s="4">
        <v>0</v>
      </c>
      <c r="I271" s="4">
        <v>2</v>
      </c>
      <c r="J271" s="4">
        <v>0</v>
      </c>
      <c r="K271" s="20">
        <v>-644.87557936592896</v>
      </c>
      <c r="L271" s="20">
        <v>944.27054762041303</v>
      </c>
      <c r="M271" s="20">
        <v>-755.00743799526902</v>
      </c>
      <c r="N271" s="20">
        <v>476.20799236512897</v>
      </c>
      <c r="O271" s="20">
        <v>480.84465466225032</v>
      </c>
      <c r="P271" s="20" t="b">
        <f>IF(ISERROR(VLOOKUP(Table1[[#This Row],[Base ]],Stock,1,FALSE)),FALSE,TRUE)</f>
        <v>0</v>
      </c>
      <c r="Q271" s="29" t="b">
        <f>IF(ISERROR(VLOOKUP(Table1[[#This Row],[Additive]],Stock,1,FALSE)),FALSE,TRUE)</f>
        <v>0</v>
      </c>
      <c r="R271" s="4"/>
    </row>
    <row r="272" spans="1:18" ht="12.75">
      <c r="A272" s="3" t="s">
        <v>278</v>
      </c>
      <c r="B272" s="3" t="s">
        <v>49</v>
      </c>
      <c r="C272" s="13" t="str">
        <f>CONCATENATE(Table1[[#This Row],[Base ]],"-",Table1[[#This Row],[Additive]])</f>
        <v>Camel Milk-Lythrum</v>
      </c>
      <c r="D272" s="4">
        <v>0</v>
      </c>
      <c r="E272" s="4">
        <v>0</v>
      </c>
      <c r="F272" s="4">
        <v>-1</v>
      </c>
      <c r="G272" s="4">
        <v>0</v>
      </c>
      <c r="H272" s="4">
        <v>0</v>
      </c>
      <c r="I272" s="4">
        <v>2</v>
      </c>
      <c r="J272" s="4">
        <v>0</v>
      </c>
      <c r="K272" s="20">
        <v>-644.87557936592896</v>
      </c>
      <c r="L272" s="20">
        <v>944.27054762041303</v>
      </c>
      <c r="M272" s="20">
        <v>-268.71698451596097</v>
      </c>
      <c r="N272" s="20">
        <v>595.46669253120899</v>
      </c>
      <c r="O272" s="20">
        <v>512.99066054324305</v>
      </c>
      <c r="P272" s="20" t="b">
        <f>IF(ISERROR(VLOOKUP(Table1[[#This Row],[Base ]],Stock,1,FALSE)),FALSE,TRUE)</f>
        <v>0</v>
      </c>
      <c r="Q272" s="29" t="b">
        <f>IF(ISERROR(VLOOKUP(Table1[[#This Row],[Additive]],Stock,1,FALSE)),FALSE,TRUE)</f>
        <v>0</v>
      </c>
    </row>
    <row r="273" spans="1:17" ht="12.75">
      <c r="A273" s="3" t="s">
        <v>278</v>
      </c>
      <c r="B273" s="3" t="s">
        <v>40</v>
      </c>
      <c r="C273" s="13" t="str">
        <f>CONCATENATE(Table1[[#This Row],[Base ]],"-",Table1[[#This Row],[Additive]])</f>
        <v>Camel Milk-Carrion</v>
      </c>
      <c r="D273" s="4">
        <v>0</v>
      </c>
      <c r="E273" s="4">
        <v>0</v>
      </c>
      <c r="F273" s="4">
        <v>-1</v>
      </c>
      <c r="G273" s="4">
        <v>0</v>
      </c>
      <c r="H273" s="4">
        <v>0</v>
      </c>
      <c r="I273" s="4">
        <v>2</v>
      </c>
      <c r="J273" s="4">
        <v>0</v>
      </c>
      <c r="K273" s="20">
        <v>-644.87557936592896</v>
      </c>
      <c r="L273" s="20">
        <v>944.27054762041303</v>
      </c>
      <c r="M273" s="20">
        <v>-294.02907570964601</v>
      </c>
      <c r="N273" s="20">
        <v>560.13203640827703</v>
      </c>
      <c r="O273" s="20">
        <v>520.24577357640737</v>
      </c>
      <c r="P273" s="20" t="b">
        <f>IF(ISERROR(VLOOKUP(Table1[[#This Row],[Base ]],Stock,1,FALSE)),FALSE,TRUE)</f>
        <v>0</v>
      </c>
      <c r="Q273" s="29" t="b">
        <f>IF(ISERROR(VLOOKUP(Table1[[#This Row],[Additive]],Stock,1,FALSE)),FALSE,TRUE)</f>
        <v>0</v>
      </c>
    </row>
    <row r="274" spans="1:17" ht="12.75">
      <c r="A274" s="3" t="s">
        <v>278</v>
      </c>
      <c r="B274" s="3" t="s">
        <v>296</v>
      </c>
      <c r="C274" s="13" t="str">
        <f>CONCATENATE(Table1[[#This Row],[Base ]],"-",Table1[[#This Row],[Additive]])</f>
        <v>Camel Milk-Blood Root</v>
      </c>
      <c r="D274" s="4">
        <v>0</v>
      </c>
      <c r="E274" s="4">
        <v>0</v>
      </c>
      <c r="F274" s="4">
        <v>-1</v>
      </c>
      <c r="G274" s="4">
        <v>0</v>
      </c>
      <c r="H274" s="4">
        <v>0</v>
      </c>
      <c r="I274" s="4">
        <v>2</v>
      </c>
      <c r="J274" s="4">
        <v>0</v>
      </c>
      <c r="K274" s="20">
        <v>-644.87557936592896</v>
      </c>
      <c r="L274" s="20">
        <v>944.27054762041303</v>
      </c>
      <c r="M274" s="20">
        <v>-690.95000000000095</v>
      </c>
      <c r="N274" s="20">
        <v>407.64</v>
      </c>
      <c r="O274" s="20">
        <v>538.60486154151056</v>
      </c>
      <c r="P274" s="20" t="b">
        <f>IF(ISERROR(VLOOKUP(Table1[[#This Row],[Base ]],Stock,1,FALSE)),FALSE,TRUE)</f>
        <v>0</v>
      </c>
      <c r="Q274" s="29" t="b">
        <f>IF(ISERROR(VLOOKUP(Table1[[#This Row],[Additive]],Stock,1,FALSE)),FALSE,TRUE)</f>
        <v>0</v>
      </c>
    </row>
    <row r="275" spans="1:17" ht="12.75">
      <c r="A275" s="3" t="s">
        <v>278</v>
      </c>
      <c r="B275" s="3" t="s">
        <v>297</v>
      </c>
      <c r="C275" s="13" t="str">
        <f>CONCATENATE(Table1[[#This Row],[Base ]],"-",Table1[[#This Row],[Additive]])</f>
        <v>Camel Milk-Slave's Bread</v>
      </c>
      <c r="D275" s="4">
        <v>0</v>
      </c>
      <c r="E275" s="4">
        <v>0</v>
      </c>
      <c r="F275" s="4">
        <v>-2</v>
      </c>
      <c r="G275" s="4">
        <v>0</v>
      </c>
      <c r="H275" s="4">
        <v>0</v>
      </c>
      <c r="I275" s="4">
        <v>2</v>
      </c>
      <c r="J275" s="4">
        <v>0</v>
      </c>
      <c r="K275" s="20">
        <v>-644.87557936592896</v>
      </c>
      <c r="L275" s="20">
        <v>944.27054762041303</v>
      </c>
      <c r="M275" s="20">
        <v>-439.17661848543997</v>
      </c>
      <c r="N275" s="20">
        <v>321.49779368491699</v>
      </c>
      <c r="O275" s="20">
        <v>655.86428897426242</v>
      </c>
      <c r="P275" s="20" t="b">
        <f>IF(ISERROR(VLOOKUP(Table1[[#This Row],[Base ]],Stock,1,FALSE)),FALSE,TRUE)</f>
        <v>0</v>
      </c>
      <c r="Q275" s="29" t="b">
        <f>IF(ISERROR(VLOOKUP(Table1[[#This Row],[Additive]],Stock,1,FALSE)),FALSE,TRUE)</f>
        <v>0</v>
      </c>
    </row>
    <row r="276" spans="1:17" ht="12.75">
      <c r="A276" s="4" t="s">
        <v>278</v>
      </c>
      <c r="B276" s="4" t="s">
        <v>52</v>
      </c>
      <c r="C276" s="35" t="str">
        <f>CONCATENATE(Table1[[#This Row],[Base ]],"-",Table1[[#This Row],[Additive]])</f>
        <v>Camel Milk-Caraway</v>
      </c>
      <c r="D276" s="4">
        <v>0</v>
      </c>
      <c r="E276" s="4">
        <v>0</v>
      </c>
      <c r="F276" s="4">
        <v>-2</v>
      </c>
      <c r="G276" s="4">
        <v>2</v>
      </c>
      <c r="H276" s="4">
        <v>0</v>
      </c>
      <c r="I276" s="4">
        <v>2</v>
      </c>
      <c r="J276" s="4">
        <v>-1</v>
      </c>
      <c r="K276" s="20">
        <v>-644.87557936592896</v>
      </c>
      <c r="L276" s="20">
        <v>944.27054762041303</v>
      </c>
      <c r="M276" s="20">
        <v>-920.20121233201303</v>
      </c>
      <c r="N276" s="20">
        <v>334.86039250150202</v>
      </c>
      <c r="O276" s="20">
        <v>668.71888064434813</v>
      </c>
      <c r="P276" s="20" t="b">
        <f>IF(ISERROR(VLOOKUP(Table1[[#This Row],[Base ]],Stock,1,FALSE)),FALSE,TRUE)</f>
        <v>0</v>
      </c>
      <c r="Q276" s="29" t="b">
        <f>IF(ISERROR(VLOOKUP(Table1[[#This Row],[Additive]],Stock,1,FALSE)),FALSE,TRUE)</f>
        <v>0</v>
      </c>
    </row>
    <row r="277" spans="1:17" ht="12.75">
      <c r="A277" s="4" t="s">
        <v>278</v>
      </c>
      <c r="B277" s="4" t="s">
        <v>101</v>
      </c>
      <c r="C277" s="35" t="str">
        <f>CONCATENATE(Table1[[#This Row],[Base ]],"-",Table1[[#This Row],[Additive]])</f>
        <v>Camel Milk-Tsatso</v>
      </c>
      <c r="D277" s="4">
        <v>0</v>
      </c>
      <c r="E277" s="4">
        <v>0</v>
      </c>
      <c r="F277" s="4">
        <v>-1</v>
      </c>
      <c r="G277" s="4">
        <v>0</v>
      </c>
      <c r="H277" s="4">
        <v>0</v>
      </c>
      <c r="I277" s="4">
        <v>1</v>
      </c>
      <c r="J277" s="4">
        <v>0</v>
      </c>
      <c r="K277" s="20">
        <v>-644.87557936592896</v>
      </c>
      <c r="L277" s="20">
        <v>944.27054762041303</v>
      </c>
      <c r="M277" s="20">
        <v>-991.98317926902996</v>
      </c>
      <c r="N277" s="20">
        <v>321.60752120360701</v>
      </c>
      <c r="O277" s="20">
        <v>712.87651832349434</v>
      </c>
      <c r="P277" s="20" t="b">
        <f>IF(ISERROR(VLOOKUP(Table1[[#This Row],[Base ]],Stock,1,FALSE)),FALSE,TRUE)</f>
        <v>0</v>
      </c>
      <c r="Q277" s="29" t="b">
        <f>IF(ISERROR(VLOOKUP(Table1[[#This Row],[Additive]],Stock,1,FALSE)),FALSE,TRUE)</f>
        <v>0</v>
      </c>
    </row>
    <row r="278" spans="1:17" ht="12.75">
      <c r="A278" s="4" t="s">
        <v>278</v>
      </c>
      <c r="B278" s="4" t="s">
        <v>79</v>
      </c>
      <c r="C278" s="35" t="str">
        <f>CONCATENATE(Table1[[#This Row],[Base ]],"-",Table1[[#This Row],[Additive]])</f>
        <v>Camel Milk-Rubia</v>
      </c>
      <c r="D278" s="4">
        <v>0</v>
      </c>
      <c r="E278" s="4">
        <v>0</v>
      </c>
      <c r="F278" s="4">
        <v>-1</v>
      </c>
      <c r="G278" s="4">
        <v>0</v>
      </c>
      <c r="H278" s="4">
        <v>0</v>
      </c>
      <c r="I278" s="4">
        <v>1</v>
      </c>
      <c r="J278" s="4">
        <v>0</v>
      </c>
      <c r="K278" s="20">
        <v>-644.87557936592896</v>
      </c>
      <c r="L278" s="20">
        <v>944.27054762041303</v>
      </c>
      <c r="M278" s="20">
        <v>-486.86339479372702</v>
      </c>
      <c r="N278" s="20">
        <v>218.66021101519701</v>
      </c>
      <c r="O278" s="20">
        <v>742.61578966624086</v>
      </c>
      <c r="P278" s="20" t="b">
        <f>IF(ISERROR(VLOOKUP(Table1[[#This Row],[Base ]],Stock,1,FALSE)),FALSE,TRUE)</f>
        <v>0</v>
      </c>
      <c r="Q278" s="29" t="b">
        <f>IF(ISERROR(VLOOKUP(Table1[[#This Row],[Additive]],Stock,1,FALSE)),FALSE,TRUE)</f>
        <v>0</v>
      </c>
    </row>
    <row r="279" spans="1:17" ht="12.75">
      <c r="A279" s="3" t="s">
        <v>278</v>
      </c>
      <c r="B279" s="3" t="s">
        <v>295</v>
      </c>
      <c r="C279" s="13" t="str">
        <f>CONCATENATE(Table1[[#This Row],[Base ]],"-",Table1[[#This Row],[Additive]])</f>
        <v>Camel Milk-Nefertari's Crown</v>
      </c>
      <c r="D279" s="4">
        <v>0</v>
      </c>
      <c r="E279" s="4">
        <v>0</v>
      </c>
      <c r="F279" s="4">
        <v>-1</v>
      </c>
      <c r="G279" s="4">
        <v>0</v>
      </c>
      <c r="H279" s="4">
        <v>0</v>
      </c>
      <c r="I279" s="4">
        <v>1</v>
      </c>
      <c r="J279" s="4">
        <v>0</v>
      </c>
      <c r="K279" s="20">
        <v>-644.87557936592896</v>
      </c>
      <c r="L279" s="20">
        <v>944.27054762041303</v>
      </c>
      <c r="M279" s="20">
        <v>130.451415539859</v>
      </c>
      <c r="N279" s="20">
        <v>965.56765737765795</v>
      </c>
      <c r="O279" s="20">
        <v>775.61944013391769</v>
      </c>
      <c r="P279" s="20" t="b">
        <f>IF(ISERROR(VLOOKUP(Table1[[#This Row],[Base ]],Stock,1,FALSE)),FALSE,TRUE)</f>
        <v>0</v>
      </c>
      <c r="Q279" s="29" t="b">
        <f>IF(ISERROR(VLOOKUP(Table1[[#This Row],[Additive]],Stock,1,FALSE)),FALSE,TRUE)</f>
        <v>0</v>
      </c>
    </row>
    <row r="280" spans="1:17" ht="12.75">
      <c r="A280" s="3" t="s">
        <v>278</v>
      </c>
      <c r="B280" s="3" t="s">
        <v>207</v>
      </c>
      <c r="C280" s="13" t="str">
        <f>CONCATENATE(Table1[[#This Row],[Base ]],"-",Table1[[#This Row],[Additive]])</f>
        <v>Camel Milk-Dark Radish</v>
      </c>
      <c r="D280" s="4">
        <v>0</v>
      </c>
      <c r="E280" s="4">
        <v>0</v>
      </c>
      <c r="F280" s="4">
        <v>-1</v>
      </c>
      <c r="G280" s="4">
        <v>0</v>
      </c>
      <c r="H280" s="4">
        <v>0</v>
      </c>
      <c r="I280" s="4">
        <v>1</v>
      </c>
      <c r="J280" s="4">
        <v>0</v>
      </c>
      <c r="K280" s="20">
        <v>-644.87557936592896</v>
      </c>
      <c r="L280" s="20">
        <v>944.27054762041303</v>
      </c>
      <c r="M280" s="20">
        <v>-639.32778641100094</v>
      </c>
      <c r="N280" s="20">
        <v>162.34969985642499</v>
      </c>
      <c r="O280" s="20">
        <v>781.9405285407737</v>
      </c>
      <c r="P280" s="20" t="b">
        <f>IF(ISERROR(VLOOKUP(Table1[[#This Row],[Base ]],Stock,1,FALSE)),FALSE,TRUE)</f>
        <v>0</v>
      </c>
      <c r="Q280" s="29" t="b">
        <f>IF(ISERROR(VLOOKUP(Table1[[#This Row],[Additive]],Stock,1,FALSE)),FALSE,TRUE)</f>
        <v>0</v>
      </c>
    </row>
    <row r="281" spans="1:17" ht="12.75">
      <c r="A281" s="3" t="s">
        <v>278</v>
      </c>
      <c r="B281" s="3" t="s">
        <v>189</v>
      </c>
      <c r="C281" s="13" t="str">
        <f>CONCATENATE(Table1[[#This Row],[Base ]],"-",Table1[[#This Row],[Additive]])</f>
        <v>Camel Milk-Grilled Cabbage</v>
      </c>
      <c r="D281" s="4">
        <v>0</v>
      </c>
      <c r="E281" s="4">
        <v>0</v>
      </c>
      <c r="F281" s="4">
        <v>0</v>
      </c>
      <c r="G281" s="4">
        <v>0</v>
      </c>
      <c r="H281" s="4">
        <v>0</v>
      </c>
      <c r="I281" s="4">
        <v>1</v>
      </c>
      <c r="J281" s="4">
        <v>1</v>
      </c>
      <c r="K281" s="20">
        <v>-644.87557936592896</v>
      </c>
      <c r="L281" s="20">
        <v>944.27054762041303</v>
      </c>
      <c r="M281" s="20">
        <v>-636.79109731946903</v>
      </c>
      <c r="N281" s="20">
        <v>152.13487697547299</v>
      </c>
      <c r="O281" s="20">
        <v>792.17692440392921</v>
      </c>
      <c r="P281" s="20" t="b">
        <f>IF(ISERROR(VLOOKUP(Table1[[#This Row],[Base ]],Stock,1,FALSE)),FALSE,TRUE)</f>
        <v>0</v>
      </c>
      <c r="Q281" s="29" t="b">
        <f>IF(ISERROR(VLOOKUP(Table1[[#This Row],[Additive]],Stock,1,FALSE)),FALSE,TRUE)</f>
        <v>0</v>
      </c>
    </row>
    <row r="282" spans="1:17" ht="12.75">
      <c r="A282" s="3" t="s">
        <v>278</v>
      </c>
      <c r="B282" s="3" t="s">
        <v>126</v>
      </c>
      <c r="C282" s="13" t="str">
        <f>CONCATENATE(Table1[[#This Row],[Base ]],"-",Table1[[#This Row],[Additive]])</f>
        <v>Camel Milk-Revivia</v>
      </c>
      <c r="D282" s="4">
        <v>0</v>
      </c>
      <c r="E282" s="4">
        <v>0</v>
      </c>
      <c r="F282" s="4">
        <v>-1</v>
      </c>
      <c r="G282" s="4">
        <v>0</v>
      </c>
      <c r="H282" s="4">
        <v>0</v>
      </c>
      <c r="I282" s="4">
        <v>2</v>
      </c>
      <c r="J282" s="4">
        <v>0</v>
      </c>
      <c r="K282" s="20">
        <v>-644.87557936592896</v>
      </c>
      <c r="L282" s="20">
        <v>944.27054762041303</v>
      </c>
      <c r="M282" s="20">
        <v>-392.08686643588999</v>
      </c>
      <c r="N282" s="20">
        <v>182.17624407102301</v>
      </c>
      <c r="O282" s="20">
        <v>802.92581281663593</v>
      </c>
      <c r="P282" s="20" t="b">
        <f>IF(ISERROR(VLOOKUP(Table1[[#This Row],[Base ]],Stock,1,FALSE)),FALSE,TRUE)</f>
        <v>0</v>
      </c>
      <c r="Q282" s="29" t="b">
        <f>IF(ISERROR(VLOOKUP(Table1[[#This Row],[Additive]],Stock,1,FALSE)),FALSE,TRUE)</f>
        <v>0</v>
      </c>
    </row>
    <row r="283" spans="1:17" ht="12.75">
      <c r="A283" s="4" t="s">
        <v>278</v>
      </c>
      <c r="B283" s="4" t="s">
        <v>220</v>
      </c>
      <c r="C283" s="35" t="str">
        <f>CONCATENATE(Table1[[#This Row],[Base ]],"-",Table1[[#This Row],[Additive]])</f>
        <v>Camel Milk-Buckler-leaf</v>
      </c>
      <c r="D283" s="4">
        <v>0</v>
      </c>
      <c r="E283" s="4">
        <v>0</v>
      </c>
      <c r="F283" s="4">
        <v>0</v>
      </c>
      <c r="G283" s="4">
        <v>0</v>
      </c>
      <c r="H283" s="4">
        <v>0</v>
      </c>
      <c r="I283" s="4">
        <v>1</v>
      </c>
      <c r="J283" s="4">
        <v>0</v>
      </c>
      <c r="K283" s="20">
        <v>-644.87557936592896</v>
      </c>
      <c r="L283" s="20">
        <v>944.27054762041303</v>
      </c>
      <c r="M283" s="20">
        <v>-61.309064506217702</v>
      </c>
      <c r="N283" s="20">
        <v>384.75615217571902</v>
      </c>
      <c r="O283" s="20">
        <v>808.45917396944105</v>
      </c>
      <c r="P283" s="20" t="b">
        <f>IF(ISERROR(VLOOKUP(Table1[[#This Row],[Base ]],Stock,1,FALSE)),FALSE,TRUE)</f>
        <v>0</v>
      </c>
      <c r="Q283" s="29" t="b">
        <f>IF(ISERROR(VLOOKUP(Table1[[#This Row],[Additive]],Stock,1,FALSE)),FALSE,TRUE)</f>
        <v>0</v>
      </c>
    </row>
    <row r="284" spans="1:17" ht="12.75">
      <c r="A284" s="3" t="s">
        <v>278</v>
      </c>
      <c r="B284" s="3" t="s">
        <v>285</v>
      </c>
      <c r="C284" s="13" t="str">
        <f>CONCATENATE(Table1[[#This Row],[Base ]],"-",Table1[[#This Row],[Additive]])</f>
        <v>Camel Milk-Chromis Meat</v>
      </c>
      <c r="D284" s="4">
        <v>0</v>
      </c>
      <c r="E284" s="4">
        <v>1</v>
      </c>
      <c r="F284" s="4">
        <v>-1</v>
      </c>
      <c r="G284" s="4">
        <v>0</v>
      </c>
      <c r="H284" s="4">
        <v>0</v>
      </c>
      <c r="I284" s="4">
        <v>2</v>
      </c>
      <c r="J284" s="4">
        <v>0</v>
      </c>
      <c r="K284" s="20">
        <v>-644.87557936592896</v>
      </c>
      <c r="L284" s="20">
        <v>944.27054762041303</v>
      </c>
      <c r="M284" s="20">
        <v>135.633085527866</v>
      </c>
      <c r="N284" s="20">
        <v>728.31142772400199</v>
      </c>
      <c r="O284" s="20">
        <v>809.83462351317553</v>
      </c>
      <c r="P284" s="20" t="b">
        <f>IF(ISERROR(VLOOKUP(Table1[[#This Row],[Base ]],Stock,1,FALSE)),FALSE,TRUE)</f>
        <v>0</v>
      </c>
      <c r="Q284" s="29" t="b">
        <f>IF(ISERROR(VLOOKUP(Table1[[#This Row],[Additive]],Stock,1,FALSE)),FALSE,TRUE)</f>
        <v>0</v>
      </c>
    </row>
    <row r="285" spans="1:17" ht="12.75">
      <c r="A285" s="4" t="s">
        <v>278</v>
      </c>
      <c r="B285" s="4" t="s">
        <v>0</v>
      </c>
      <c r="C285" s="35" t="str">
        <f>CONCATENATE(Table1[[#This Row],[Base ]],"-",Table1[[#This Row],[Additive]])</f>
        <v>Camel Milk-Honey</v>
      </c>
      <c r="D285" s="4">
        <v>0</v>
      </c>
      <c r="E285" s="4">
        <v>1</v>
      </c>
      <c r="F285" s="4">
        <v>0</v>
      </c>
      <c r="G285" s="4">
        <v>0</v>
      </c>
      <c r="H285" s="4">
        <v>0</v>
      </c>
      <c r="I285" s="4">
        <v>1</v>
      </c>
      <c r="J285" s="4">
        <v>0</v>
      </c>
      <c r="K285" s="20">
        <v>-644.87557936592896</v>
      </c>
      <c r="L285" s="20">
        <v>944.27054762041303</v>
      </c>
      <c r="M285" s="20">
        <v>-21.5825195891885</v>
      </c>
      <c r="N285" s="20">
        <v>427.02795262479998</v>
      </c>
      <c r="O285" s="20">
        <v>809.95934493260029</v>
      </c>
      <c r="P285" s="20" t="b">
        <f>IF(ISERROR(VLOOKUP(Table1[[#This Row],[Base ]],Stock,1,FALSE)),FALSE,TRUE)</f>
        <v>0</v>
      </c>
      <c r="Q285" s="29" t="b">
        <f>IF(ISERROR(VLOOKUP(Table1[[#This Row],[Additive]],Stock,1,FALSE)),FALSE,TRUE)</f>
        <v>0</v>
      </c>
    </row>
    <row r="286" spans="1:17" ht="12.75">
      <c r="A286" s="3" t="s">
        <v>278</v>
      </c>
      <c r="B286" s="3" t="s">
        <v>172</v>
      </c>
      <c r="C286" s="13" t="str">
        <f>CONCATENATE(Table1[[#This Row],[Base ]],"-",Table1[[#This Row],[Additive]])</f>
        <v>Camel Milk-Dueling Serpents</v>
      </c>
      <c r="D286" s="4">
        <v>0</v>
      </c>
      <c r="E286" s="4">
        <v>0</v>
      </c>
      <c r="F286" s="4">
        <v>0</v>
      </c>
      <c r="G286" s="4">
        <v>0</v>
      </c>
      <c r="H286" s="4">
        <v>0</v>
      </c>
      <c r="I286" s="4">
        <v>1</v>
      </c>
      <c r="J286" s="4">
        <v>0</v>
      </c>
      <c r="K286" s="20">
        <v>-644.87557936592896</v>
      </c>
      <c r="L286" s="20">
        <v>944.27054762041303</v>
      </c>
      <c r="M286" s="20">
        <v>-454.39434117043402</v>
      </c>
      <c r="N286" s="20">
        <v>133.464876780694</v>
      </c>
      <c r="O286" s="20">
        <v>832.87990609110966</v>
      </c>
      <c r="P286" s="20" t="b">
        <f>IF(ISERROR(VLOOKUP(Table1[[#This Row],[Base ]],Stock,1,FALSE)),FALSE,TRUE)</f>
        <v>0</v>
      </c>
      <c r="Q286" s="29" t="b">
        <f>IF(ISERROR(VLOOKUP(Table1[[#This Row],[Additive]],Stock,1,FALSE)),FALSE,TRUE)</f>
        <v>0</v>
      </c>
    </row>
    <row r="287" spans="1:17" ht="12.75">
      <c r="A287" s="3" t="s">
        <v>278</v>
      </c>
      <c r="B287" s="3" t="s">
        <v>206</v>
      </c>
      <c r="C287" s="13" t="str">
        <f>CONCATENATE(Table1[[#This Row],[Base ]],"-",Table1[[#This Row],[Additive]])</f>
        <v>Camel Milk-Silvertongue Damia</v>
      </c>
      <c r="D287" s="4">
        <v>0</v>
      </c>
      <c r="E287" s="4">
        <v>0</v>
      </c>
      <c r="F287" s="4">
        <v>0</v>
      </c>
      <c r="G287" s="4">
        <v>0</v>
      </c>
      <c r="H287" s="4">
        <v>0</v>
      </c>
      <c r="I287" s="4">
        <v>1</v>
      </c>
      <c r="J287" s="4">
        <v>0</v>
      </c>
      <c r="K287" s="20">
        <v>-644.87557936592896</v>
      </c>
      <c r="L287" s="20">
        <v>944.27054762041303</v>
      </c>
      <c r="M287" s="20">
        <v>-861.68911728802505</v>
      </c>
      <c r="N287" s="20">
        <v>128.94672793532001</v>
      </c>
      <c r="O287" s="20">
        <v>843.6593158213725</v>
      </c>
      <c r="P287" s="20" t="b">
        <f>IF(ISERROR(VLOOKUP(Table1[[#This Row],[Base ]],Stock,1,FALSE)),FALSE,TRUE)</f>
        <v>0</v>
      </c>
      <c r="Q287" s="29" t="b">
        <f>IF(ISERROR(VLOOKUP(Table1[[#This Row],[Additive]],Stock,1,FALSE)),FALSE,TRUE)</f>
        <v>0</v>
      </c>
    </row>
    <row r="288" spans="1:17" ht="12.75">
      <c r="A288" s="3" t="s">
        <v>278</v>
      </c>
      <c r="B288" s="3" t="s">
        <v>284</v>
      </c>
      <c r="C288" s="13" t="str">
        <f>CONCATENATE(Table1[[#This Row],[Base ]],"-",Table1[[#This Row],[Additive]])</f>
        <v>Camel Milk-Crumpled Leaf Basil</v>
      </c>
      <c r="D288" s="4">
        <v>0</v>
      </c>
      <c r="E288" s="4">
        <v>2</v>
      </c>
      <c r="F288" s="4">
        <v>-1</v>
      </c>
      <c r="G288" s="4">
        <v>0</v>
      </c>
      <c r="H288" s="4">
        <v>0</v>
      </c>
      <c r="I288" s="4">
        <v>-1</v>
      </c>
      <c r="J288" s="4">
        <v>0</v>
      </c>
      <c r="K288" s="20">
        <v>-644.87557936592896</v>
      </c>
      <c r="L288" s="20">
        <v>944.27054762041303</v>
      </c>
      <c r="M288" s="20">
        <v>0.4</v>
      </c>
      <c r="N288" s="20">
        <v>387.75</v>
      </c>
      <c r="O288" s="20">
        <v>852.11248861271804</v>
      </c>
      <c r="P288" s="20" t="b">
        <f>IF(ISERROR(VLOOKUP(Table1[[#This Row],[Base ]],Stock,1,FALSE)),FALSE,TRUE)</f>
        <v>0</v>
      </c>
      <c r="Q288" s="29" t="b">
        <f>IF(ISERROR(VLOOKUP(Table1[[#This Row],[Additive]],Stock,1,FALSE)),FALSE,TRUE)</f>
        <v>0</v>
      </c>
    </row>
    <row r="289" spans="1:17" ht="12.75">
      <c r="A289" s="3" t="s">
        <v>278</v>
      </c>
      <c r="B289" s="3" t="s">
        <v>289</v>
      </c>
      <c r="C289" s="13" t="str">
        <f>CONCATENATE(Table1[[#This Row],[Base ]],"-",Table1[[#This Row],[Additive]])</f>
        <v>Camel Milk-Orange Spongefish Meat</v>
      </c>
      <c r="D289" s="4">
        <v>0</v>
      </c>
      <c r="E289" s="4">
        <v>0</v>
      </c>
      <c r="F289" s="4">
        <v>0</v>
      </c>
      <c r="G289" s="4">
        <v>0</v>
      </c>
      <c r="H289" s="4">
        <v>0</v>
      </c>
      <c r="I289" s="4">
        <v>1</v>
      </c>
      <c r="J289" s="4">
        <v>0</v>
      </c>
      <c r="K289" s="20">
        <v>-644.87557936592896</v>
      </c>
      <c r="L289" s="20">
        <v>944.27054762041303</v>
      </c>
      <c r="M289" s="20">
        <v>-29.828829948439498</v>
      </c>
      <c r="N289" s="20">
        <v>317.57417101458498</v>
      </c>
      <c r="O289" s="20">
        <v>878.08362495829169</v>
      </c>
      <c r="P289" s="20" t="b">
        <f>IF(ISERROR(VLOOKUP(Table1[[#This Row],[Base ]],Stock,1,FALSE)),FALSE,TRUE)</f>
        <v>0</v>
      </c>
      <c r="Q289" s="29" t="b">
        <f>IF(ISERROR(VLOOKUP(Table1[[#This Row],[Additive]],Stock,1,FALSE)),FALSE,TRUE)</f>
        <v>0</v>
      </c>
    </row>
    <row r="290" spans="1:17" ht="12.75">
      <c r="A290" s="3" t="s">
        <v>278</v>
      </c>
      <c r="B290" s="3" t="s">
        <v>288</v>
      </c>
      <c r="C290" s="13" t="str">
        <f>CONCATENATE(Table1[[#This Row],[Base ]],"-",Table1[[#This Row],[Additive]])</f>
        <v>Camel Milk-Heart of Ash</v>
      </c>
      <c r="D290" s="4">
        <v>0</v>
      </c>
      <c r="E290" s="4">
        <v>0</v>
      </c>
      <c r="F290" s="4">
        <v>0</v>
      </c>
      <c r="G290" s="4">
        <v>0</v>
      </c>
      <c r="H290" s="4">
        <v>0</v>
      </c>
      <c r="I290" s="4">
        <v>1</v>
      </c>
      <c r="J290" s="4">
        <v>0</v>
      </c>
      <c r="K290" s="20">
        <v>-644.87557936592896</v>
      </c>
      <c r="L290" s="20">
        <v>944.27054762041303</v>
      </c>
      <c r="M290" s="20">
        <v>253.64358898560599</v>
      </c>
      <c r="N290" s="20">
        <v>864.10803039336804</v>
      </c>
      <c r="O290" s="20">
        <v>902.08798077754602</v>
      </c>
      <c r="P290" s="20" t="b">
        <f>IF(ISERROR(VLOOKUP(Table1[[#This Row],[Base ]],Stock,1,FALSE)),FALSE,TRUE)</f>
        <v>0</v>
      </c>
      <c r="Q290" s="29" t="b">
        <f>IF(ISERROR(VLOOKUP(Table1[[#This Row],[Additive]],Stock,1,FALSE)),FALSE,TRUE)</f>
        <v>0</v>
      </c>
    </row>
    <row r="291" spans="1:17" ht="12.75">
      <c r="A291" s="3" t="s">
        <v>278</v>
      </c>
      <c r="B291" s="3" t="s">
        <v>204</v>
      </c>
      <c r="C291" s="13" t="str">
        <f>CONCATENATE(Table1[[#This Row],[Base ]],"-",Table1[[#This Row],[Additive]])</f>
        <v>Camel Milk-Octecs Longfin Meat</v>
      </c>
      <c r="D291" s="4">
        <v>0</v>
      </c>
      <c r="E291" s="4">
        <v>0</v>
      </c>
      <c r="F291" s="4">
        <v>0</v>
      </c>
      <c r="G291" s="4">
        <v>0</v>
      </c>
      <c r="H291" s="4">
        <v>0</v>
      </c>
      <c r="I291" s="4">
        <v>1</v>
      </c>
      <c r="J291" s="4">
        <v>1</v>
      </c>
      <c r="K291" s="20">
        <v>-644.87557936592896</v>
      </c>
      <c r="L291" s="20">
        <v>944.27054762041303</v>
      </c>
      <c r="M291" s="20">
        <v>-761.64492316621102</v>
      </c>
      <c r="N291" s="20">
        <v>49.584917432512</v>
      </c>
      <c r="O291" s="20">
        <v>902.27349319165421</v>
      </c>
      <c r="P291" s="20" t="b">
        <f>IF(ISERROR(VLOOKUP(Table1[[#This Row],[Base ]],Stock,1,FALSE)),FALSE,TRUE)</f>
        <v>0</v>
      </c>
      <c r="Q291" s="29" t="b">
        <f>IF(ISERROR(VLOOKUP(Table1[[#This Row],[Additive]],Stock,1,FALSE)),FALSE,TRUE)</f>
        <v>0</v>
      </c>
    </row>
    <row r="292" spans="1:17" ht="12.75">
      <c r="A292" s="4" t="s">
        <v>278</v>
      </c>
      <c r="B292" s="4" t="s">
        <v>293</v>
      </c>
      <c r="C292" s="35" t="str">
        <f>CONCATENATE(Table1[[#This Row],[Base ]],"-",Table1[[#This Row],[Additive]])</f>
        <v>Camel Milk-Sky Gladialia</v>
      </c>
      <c r="D292" s="4">
        <v>0</v>
      </c>
      <c r="E292" s="4">
        <v>0</v>
      </c>
      <c r="F292" s="4">
        <v>0</v>
      </c>
      <c r="G292" s="4">
        <v>0</v>
      </c>
      <c r="H292" s="4">
        <v>0</v>
      </c>
      <c r="I292" s="4">
        <v>1</v>
      </c>
      <c r="J292" s="4">
        <v>0</v>
      </c>
      <c r="K292" s="20">
        <v>-644.87557936592896</v>
      </c>
      <c r="L292" s="20">
        <v>944.27054762041303</v>
      </c>
      <c r="M292" s="20">
        <v>-854.52803886539698</v>
      </c>
      <c r="N292" s="20">
        <v>60.008057393043998</v>
      </c>
      <c r="O292" s="20">
        <v>908.77626806452417</v>
      </c>
      <c r="P292" s="20" t="b">
        <f>IF(ISERROR(VLOOKUP(Table1[[#This Row],[Base ]],Stock,1,FALSE)),FALSE,TRUE)</f>
        <v>0</v>
      </c>
      <c r="Q292" s="29" t="b">
        <f>IF(ISERROR(VLOOKUP(Table1[[#This Row],[Additive]],Stock,1,FALSE)),FALSE,TRUE)</f>
        <v>0</v>
      </c>
    </row>
    <row r="293" spans="1:17" ht="12.75">
      <c r="A293" s="4" t="s">
        <v>278</v>
      </c>
      <c r="B293" s="4" t="s">
        <v>6</v>
      </c>
      <c r="C293" s="35" t="str">
        <f>CONCATENATE(Table1[[#This Row],[Base ]],"-",Table1[[#This Row],[Additive]])</f>
        <v>Camel Milk-Dates</v>
      </c>
      <c r="D293" s="4">
        <v>0</v>
      </c>
      <c r="E293" s="4">
        <v>0</v>
      </c>
      <c r="F293" s="4">
        <v>0</v>
      </c>
      <c r="G293" s="4">
        <v>0</v>
      </c>
      <c r="H293" s="4">
        <v>1</v>
      </c>
      <c r="I293" s="4">
        <v>1</v>
      </c>
      <c r="J293" s="4">
        <v>0</v>
      </c>
      <c r="K293" s="20">
        <v>-644.87557936592896</v>
      </c>
      <c r="L293" s="20">
        <v>944.27054762041303</v>
      </c>
      <c r="M293" s="20">
        <v>20.421790670080799</v>
      </c>
      <c r="N293" s="20">
        <v>288.42222201339399</v>
      </c>
      <c r="O293" s="20">
        <v>934.21497353572829</v>
      </c>
      <c r="P293" s="20" t="b">
        <f>IF(ISERROR(VLOOKUP(Table1[[#This Row],[Base ]],Stock,1,FALSE)),FALSE,TRUE)</f>
        <v>0</v>
      </c>
      <c r="Q293" s="29" t="b">
        <f>IF(ISERROR(VLOOKUP(Table1[[#This Row],[Additive]],Stock,1,FALSE)),FALSE,TRUE)</f>
        <v>0</v>
      </c>
    </row>
    <row r="294" spans="1:17" ht="12.75">
      <c r="A294" s="3" t="s">
        <v>278</v>
      </c>
      <c r="B294" s="3" t="s">
        <v>98</v>
      </c>
      <c r="C294" s="13" t="str">
        <f>CONCATENATE(Table1[[#This Row],[Base ]],"-",Table1[[#This Row],[Additive]])</f>
        <v>Camel Milk-Elegia</v>
      </c>
      <c r="D294" s="4">
        <v>0</v>
      </c>
      <c r="E294" s="4">
        <v>0</v>
      </c>
      <c r="F294" s="4">
        <v>0</v>
      </c>
      <c r="G294" s="4">
        <v>0</v>
      </c>
      <c r="H294" s="4">
        <v>0</v>
      </c>
      <c r="I294" s="4">
        <v>1</v>
      </c>
      <c r="J294" s="4">
        <v>0</v>
      </c>
      <c r="K294" s="20">
        <v>-644.87557936592896</v>
      </c>
      <c r="L294" s="20">
        <v>944.27054762041303</v>
      </c>
      <c r="M294" s="20">
        <v>-741.86962030759003</v>
      </c>
      <c r="N294" s="20">
        <v>13.5431609468919</v>
      </c>
      <c r="O294" s="20">
        <v>935.76776621249076</v>
      </c>
      <c r="P294" s="20" t="b">
        <f>IF(ISERROR(VLOOKUP(Table1[[#This Row],[Base ]],Stock,1,FALSE)),FALSE,TRUE)</f>
        <v>0</v>
      </c>
      <c r="Q294" s="29" t="b">
        <f>IF(ISERROR(VLOOKUP(Table1[[#This Row],[Additive]],Stock,1,FALSE)),FALSE,TRUE)</f>
        <v>0</v>
      </c>
    </row>
    <row r="295" spans="1:17" ht="12.75">
      <c r="A295" s="3" t="s">
        <v>278</v>
      </c>
      <c r="B295" s="3" t="s">
        <v>294</v>
      </c>
      <c r="C295" s="13" t="str">
        <f>CONCATENATE(Table1[[#This Row],[Base ]],"-",Table1[[#This Row],[Additive]])</f>
        <v>Camel Milk-Joy of the Mountain</v>
      </c>
      <c r="D295" s="4">
        <v>0</v>
      </c>
      <c r="E295" s="4">
        <v>0</v>
      </c>
      <c r="F295" s="4">
        <v>0</v>
      </c>
      <c r="G295" s="4">
        <v>0</v>
      </c>
      <c r="H295" s="4">
        <v>0</v>
      </c>
      <c r="I295" s="4">
        <v>1</v>
      </c>
      <c r="J295" s="4">
        <v>0</v>
      </c>
      <c r="K295" s="20">
        <v>-644.87557936592896</v>
      </c>
      <c r="L295" s="20">
        <v>944.27054762041303</v>
      </c>
      <c r="M295" s="20">
        <v>-264.02429224033898</v>
      </c>
      <c r="N295" s="20">
        <v>37.125115783103404</v>
      </c>
      <c r="O295" s="20">
        <v>983.8498551143449</v>
      </c>
      <c r="P295" s="20" t="b">
        <f>IF(ISERROR(VLOOKUP(Table1[[#This Row],[Base ]],Stock,1,FALSE)),FALSE,TRUE)</f>
        <v>0</v>
      </c>
      <c r="Q295" s="29" t="b">
        <f>IF(ISERROR(VLOOKUP(Table1[[#This Row],[Additive]],Stock,1,FALSE)),FALSE,TRUE)</f>
        <v>0</v>
      </c>
    </row>
    <row r="296" spans="1:17" ht="12.75">
      <c r="A296" s="3" t="s">
        <v>278</v>
      </c>
      <c r="B296" s="3" t="s">
        <v>292</v>
      </c>
      <c r="C296" s="13" t="str">
        <f>CONCATENATE(Table1[[#This Row],[Base ]],"-",Table1[[#This Row],[Additive]])</f>
        <v>Camel Milk-Beggar's Button</v>
      </c>
      <c r="D296" s="4">
        <v>0</v>
      </c>
      <c r="E296" s="4">
        <v>0</v>
      </c>
      <c r="F296" s="4">
        <v>0</v>
      </c>
      <c r="G296" s="4">
        <v>0</v>
      </c>
      <c r="H296" s="4">
        <v>0</v>
      </c>
      <c r="I296" s="4">
        <v>0</v>
      </c>
      <c r="J296" s="4">
        <v>0</v>
      </c>
      <c r="K296" s="20">
        <v>-644.87557936592896</v>
      </c>
      <c r="L296" s="20">
        <v>944.27054762041303</v>
      </c>
      <c r="M296" s="20">
        <v>-140.929595713276</v>
      </c>
      <c r="N296" s="20">
        <v>-25.033232856197898</v>
      </c>
      <c r="O296" s="20">
        <v>1092.4794612650117</v>
      </c>
      <c r="P296" s="20" t="b">
        <f>IF(ISERROR(VLOOKUP(Table1[[#This Row],[Base ]],Stock,1,FALSE)),FALSE,TRUE)</f>
        <v>0</v>
      </c>
      <c r="Q296" s="29" t="b">
        <f>IF(ISERROR(VLOOKUP(Table1[[#This Row],[Additive]],Stock,1,FALSE)),FALSE,TRUE)</f>
        <v>0</v>
      </c>
    </row>
    <row r="297" spans="1:17" ht="12.75">
      <c r="A297" s="3" t="s">
        <v>278</v>
      </c>
      <c r="B297" s="3" t="s">
        <v>76</v>
      </c>
      <c r="C297" s="13" t="str">
        <f>CONCATENATE(Table1[[#This Row],[Base ]],"-",Table1[[#This Row],[Additive]])</f>
        <v>Camel Milk-Harrow</v>
      </c>
      <c r="D297" s="4">
        <v>0</v>
      </c>
      <c r="E297" s="4">
        <v>0</v>
      </c>
      <c r="F297" s="4">
        <v>0</v>
      </c>
      <c r="G297" s="4">
        <v>0</v>
      </c>
      <c r="H297" s="4">
        <v>0</v>
      </c>
      <c r="I297" s="4">
        <v>0</v>
      </c>
      <c r="J297" s="4">
        <v>0</v>
      </c>
      <c r="K297" s="20">
        <v>-644.87557936592896</v>
      </c>
      <c r="L297" s="20">
        <v>944.27054762041303</v>
      </c>
      <c r="M297" s="20">
        <v>372.40380795234398</v>
      </c>
      <c r="N297" s="20">
        <v>409.14982919841202</v>
      </c>
      <c r="O297" s="20">
        <v>1149.4396613772815</v>
      </c>
      <c r="P297" s="20" t="b">
        <f>IF(ISERROR(VLOOKUP(Table1[[#This Row],[Base ]],Stock,1,FALSE)),FALSE,TRUE)</f>
        <v>0</v>
      </c>
      <c r="Q297" s="29" t="b">
        <f>IF(ISERROR(VLOOKUP(Table1[[#This Row],[Additive]],Stock,1,FALSE)),FALSE,TRUE)</f>
        <v>0</v>
      </c>
    </row>
    <row r="298" spans="1:17" ht="12.75">
      <c r="A298" s="4" t="s">
        <v>299</v>
      </c>
      <c r="B298" s="4" t="s">
        <v>261</v>
      </c>
      <c r="C298" s="35" t="str">
        <f>CONCATENATE(Table1[[#This Row],[Base ]],"-",Table1[[#This Row],[Additive]])</f>
        <v>Carrot Juice-Ginger Root</v>
      </c>
      <c r="D298" s="4">
        <v>0</v>
      </c>
      <c r="E298" s="4">
        <v>0</v>
      </c>
      <c r="F298" s="4">
        <v>0</v>
      </c>
      <c r="G298" s="4">
        <v>0</v>
      </c>
      <c r="H298" s="4">
        <v>1</v>
      </c>
      <c r="I298" s="4">
        <v>1</v>
      </c>
      <c r="J298" s="4">
        <v>0</v>
      </c>
      <c r="K298" s="20">
        <v>-813.62480779842099</v>
      </c>
      <c r="L298" s="20">
        <v>-226.88024221394801</v>
      </c>
      <c r="M298" s="20">
        <v>-142.624059601325</v>
      </c>
      <c r="N298" s="20">
        <v>-944.27768370168303</v>
      </c>
      <c r="O298" s="20">
        <v>982.29379166021943</v>
      </c>
      <c r="P298" s="20" t="b">
        <f>IF(ISERROR(VLOOKUP(Table1[[#This Row],[Base ]],Stock,1,FALSE)),FALSE,TRUE)</f>
        <v>0</v>
      </c>
      <c r="Q298" s="29" t="b">
        <f>IF(ISERROR(VLOOKUP(Table1[[#This Row],[Additive]],Stock,1,FALSE)),FALSE,TRUE)</f>
        <v>1</v>
      </c>
    </row>
    <row r="299" spans="1:17" ht="12.75">
      <c r="A299" s="14" t="s">
        <v>359</v>
      </c>
      <c r="B299" s="14" t="s">
        <v>18</v>
      </c>
      <c r="C299" s="34" t="str">
        <f>CONCATENATE(Table1[[#This Row],[Base ]],"-",Table1[[#This Row],[Additive]])</f>
        <v>carrot juice-Carrots</v>
      </c>
      <c r="D299" s="15">
        <v>0</v>
      </c>
      <c r="E299" s="15">
        <v>0</v>
      </c>
      <c r="F299" s="15">
        <v>1</v>
      </c>
      <c r="G299" s="15">
        <v>0</v>
      </c>
      <c r="H299" s="15">
        <v>1</v>
      </c>
      <c r="I299" s="15">
        <v>0</v>
      </c>
      <c r="J299" s="15">
        <v>0</v>
      </c>
      <c r="K299" s="16">
        <v>-813.62480779842099</v>
      </c>
      <c r="L299" s="16">
        <v>-226.88024221394801</v>
      </c>
      <c r="M299" s="16">
        <v>-708.02252912296899</v>
      </c>
      <c r="N299" s="16">
        <v>60.785542021968404</v>
      </c>
      <c r="O299" s="16">
        <v>306.4366895159792</v>
      </c>
      <c r="P299" s="16" t="b">
        <f>IF(ISERROR(VLOOKUP(Table1[[#This Row],[Base ]],Stock,1,FALSE)),FALSE,TRUE)</f>
        <v>0</v>
      </c>
      <c r="Q299" s="29" t="b">
        <f>IF(ISERROR(VLOOKUP(Table1[[#This Row],[Additive]],Stock,1,FALSE)),FALSE,TRUE)</f>
        <v>0</v>
      </c>
    </row>
    <row r="300" spans="1:17" ht="12.75">
      <c r="A300" s="14" t="s">
        <v>324</v>
      </c>
      <c r="B300" s="14" t="s">
        <v>298</v>
      </c>
      <c r="C300" s="34" t="str">
        <f>CONCATENATE(Table1[[#This Row],[Base ]],"-",Table1[[#This Row],[Additive]])</f>
        <v>Catfish Meat-Coconut Meat</v>
      </c>
      <c r="D300" s="15">
        <v>0</v>
      </c>
      <c r="E300" s="15">
        <v>2</v>
      </c>
      <c r="F300" s="15">
        <v>0</v>
      </c>
      <c r="G300" s="15">
        <v>0</v>
      </c>
      <c r="H300" s="15">
        <v>0</v>
      </c>
      <c r="I300" s="15">
        <v>-2</v>
      </c>
      <c r="J300" s="15">
        <v>-2</v>
      </c>
      <c r="K300" s="16">
        <v>-718.60361912604503</v>
      </c>
      <c r="L300" s="16">
        <v>842.03756460501302</v>
      </c>
      <c r="M300" s="16">
        <v>-332.799999999985</v>
      </c>
      <c r="N300" s="16">
        <v>690</v>
      </c>
      <c r="O300" s="16">
        <v>414.68042343687927</v>
      </c>
      <c r="P300" s="16" t="b">
        <f>IF(ISERROR(VLOOKUP(Table1[[#This Row],[Base ]],Stock,1,FALSE)),FALSE,TRUE)</f>
        <v>0</v>
      </c>
      <c r="Q300" s="29" t="b">
        <f>IF(ISERROR(VLOOKUP(Table1[[#This Row],[Additive]],Stock,1,FALSE)),FALSE,TRUE)</f>
        <v>0</v>
      </c>
    </row>
    <row r="301" spans="1:17" ht="12.75">
      <c r="A301" s="4" t="s">
        <v>23</v>
      </c>
      <c r="B301" s="4" t="s">
        <v>71</v>
      </c>
      <c r="C301" s="35" t="str">
        <f>CONCATENATE(Table1[[#This Row],[Base ]],"-",Table1[[#This Row],[Additive]])</f>
        <v>Chives-Mindanao</v>
      </c>
      <c r="D301" s="4">
        <v>0</v>
      </c>
      <c r="E301" s="4">
        <v>-2</v>
      </c>
      <c r="F301" s="4">
        <v>-2</v>
      </c>
      <c r="G301" s="4">
        <v>0</v>
      </c>
      <c r="H301" s="4">
        <v>0</v>
      </c>
      <c r="I301" s="4">
        <v>0</v>
      </c>
      <c r="J301" s="4">
        <v>3</v>
      </c>
      <c r="K301" s="20">
        <v>355.06237164220499</v>
      </c>
      <c r="L301" s="20">
        <v>-450.60929230803498</v>
      </c>
      <c r="M301" s="20">
        <v>357.42018509998297</v>
      </c>
      <c r="N301" s="20">
        <v>-735.10039749481996</v>
      </c>
      <c r="O301" s="20">
        <v>284.50087559566498</v>
      </c>
      <c r="P301" s="20" t="b">
        <f>IF(ISERROR(VLOOKUP(Table1[[#This Row],[Base ]],Stock,1,FALSE)),FALSE,TRUE)</f>
        <v>1</v>
      </c>
      <c r="Q301" s="29" t="b">
        <f>IF(ISERROR(VLOOKUP(Table1[[#This Row],[Additive]],Stock,1,FALSE)),FALSE,TRUE)</f>
        <v>0</v>
      </c>
    </row>
    <row r="302" spans="1:17" ht="12.75">
      <c r="A302" s="3" t="s">
        <v>298</v>
      </c>
      <c r="B302" s="3" t="s">
        <v>113</v>
      </c>
      <c r="C302" s="13" t="str">
        <f>CONCATENATE(Table1[[#This Row],[Base ]],"-",Table1[[#This Row],[Additive]])</f>
        <v>Coconut Meat-Jugwort</v>
      </c>
      <c r="D302" s="4">
        <v>0</v>
      </c>
      <c r="E302" s="4">
        <v>1</v>
      </c>
      <c r="F302" s="4">
        <v>0</v>
      </c>
      <c r="G302" s="4">
        <v>0</v>
      </c>
      <c r="H302" s="4">
        <v>-1</v>
      </c>
      <c r="I302" s="4">
        <v>-2</v>
      </c>
      <c r="J302" s="4">
        <v>3</v>
      </c>
      <c r="K302" s="20">
        <v>-332.799999999985</v>
      </c>
      <c r="L302" s="20">
        <v>690</v>
      </c>
      <c r="M302" s="20">
        <v>-612.14534311454702</v>
      </c>
      <c r="N302" s="20">
        <v>642.00510239170399</v>
      </c>
      <c r="O302" s="20">
        <v>283.43840762363732</v>
      </c>
      <c r="P302" s="20" t="b">
        <f>IF(ISERROR(VLOOKUP(Table1[[#This Row],[Base ]],Stock,1,FALSE)),FALSE,TRUE)</f>
        <v>0</v>
      </c>
      <c r="Q302" s="29" t="b">
        <f>IF(ISERROR(VLOOKUP(Table1[[#This Row],[Additive]],Stock,1,FALSE)),FALSE,TRUE)</f>
        <v>0</v>
      </c>
    </row>
    <row r="303" spans="1:17" ht="12.75">
      <c r="A303" s="14" t="s">
        <v>298</v>
      </c>
      <c r="B303" s="14" t="s">
        <v>287</v>
      </c>
      <c r="C303" s="34" t="str">
        <f>CONCATENATE(Table1[[#This Row],[Base ]],"-",Table1[[#This Row],[Additive]])</f>
        <v>Coconut Meat-Bluebottle Clover</v>
      </c>
      <c r="D303" s="15">
        <v>0</v>
      </c>
      <c r="E303" s="15">
        <v>0</v>
      </c>
      <c r="F303" s="15">
        <v>1</v>
      </c>
      <c r="G303" s="15">
        <v>0</v>
      </c>
      <c r="H303" s="15">
        <v>0</v>
      </c>
      <c r="I303" s="15">
        <v>0</v>
      </c>
      <c r="J303" s="15">
        <v>1</v>
      </c>
      <c r="K303" s="16">
        <v>-332.799999999985</v>
      </c>
      <c r="L303" s="16">
        <v>690</v>
      </c>
      <c r="M303" s="16">
        <v>-920.66679447039598</v>
      </c>
      <c r="N303" s="16">
        <v>664.00432127468696</v>
      </c>
      <c r="O303" s="16">
        <v>588.44128284248211</v>
      </c>
      <c r="P303" s="16" t="b">
        <f>IF(ISERROR(VLOOKUP(Table1[[#This Row],[Base ]],Stock,1,FALSE)),FALSE,TRUE)</f>
        <v>0</v>
      </c>
      <c r="Q303" s="29" t="b">
        <f>IF(ISERROR(VLOOKUP(Table1[[#This Row],[Additive]],Stock,1,FALSE)),FALSE,TRUE)</f>
        <v>1</v>
      </c>
    </row>
    <row r="304" spans="1:17" ht="12.75">
      <c r="A304" s="3" t="s">
        <v>298</v>
      </c>
      <c r="B304" s="4" t="s">
        <v>1</v>
      </c>
      <c r="C304" s="35" t="str">
        <f>CONCATENATE(Table1[[#This Row],[Base ]],"-",Table1[[#This Row],[Additive]])</f>
        <v>Coconut Meat-Oil</v>
      </c>
      <c r="D304" s="4">
        <v>0</v>
      </c>
      <c r="E304" s="4">
        <v>1</v>
      </c>
      <c r="F304" s="4">
        <v>0</v>
      </c>
      <c r="G304" s="4">
        <v>0</v>
      </c>
      <c r="H304" s="4">
        <v>0</v>
      </c>
      <c r="I304" s="4">
        <v>-1</v>
      </c>
      <c r="J304" s="4">
        <v>2</v>
      </c>
      <c r="K304" s="20">
        <v>-332.799999999985</v>
      </c>
      <c r="L304" s="20">
        <v>690</v>
      </c>
      <c r="M304" s="20">
        <v>270.24</v>
      </c>
      <c r="N304" s="20">
        <v>700.60000000000105</v>
      </c>
      <c r="O304" s="20">
        <v>603.13315412102986</v>
      </c>
      <c r="P304" s="20" t="b">
        <f>IF(ISERROR(VLOOKUP(Table1[[#This Row],[Base ]],Stock,1,FALSE)),FALSE,TRUE)</f>
        <v>0</v>
      </c>
      <c r="Q304" s="29" t="b">
        <f>IF(ISERROR(VLOOKUP(Table1[[#This Row],[Additive]],Stock,1,FALSE)),FALSE,TRUE)</f>
        <v>0</v>
      </c>
    </row>
    <row r="305" spans="1:17" ht="12.75">
      <c r="A305" s="3" t="s">
        <v>298</v>
      </c>
      <c r="B305" s="3" t="s">
        <v>305</v>
      </c>
      <c r="C305" s="13" t="str">
        <f>CONCATENATE(Table1[[#This Row],[Base ]],"-",Table1[[#This Row],[Additive]])</f>
        <v>Coconut Meat-Malt (Light)</v>
      </c>
      <c r="D305" s="4">
        <v>0</v>
      </c>
      <c r="E305" s="4">
        <v>1</v>
      </c>
      <c r="F305" s="4">
        <v>0</v>
      </c>
      <c r="G305" s="4">
        <v>0</v>
      </c>
      <c r="H305" s="4">
        <v>0</v>
      </c>
      <c r="I305" s="4">
        <v>0</v>
      </c>
      <c r="J305" s="4">
        <v>1</v>
      </c>
      <c r="K305" s="20">
        <v>-332.799999999985</v>
      </c>
      <c r="L305" s="20">
        <v>690</v>
      </c>
      <c r="M305" s="20">
        <v>47.005060828083799</v>
      </c>
      <c r="N305" s="20">
        <v>7.5849248036228003</v>
      </c>
      <c r="O305" s="20">
        <v>780.98797627485294</v>
      </c>
      <c r="P305" s="20" t="b">
        <f>IF(ISERROR(VLOOKUP(Table1[[#This Row],[Base ]],Stock,1,FALSE)),FALSE,TRUE)</f>
        <v>0</v>
      </c>
      <c r="Q305" s="29" t="b">
        <f>IF(ISERROR(VLOOKUP(Table1[[#This Row],[Additive]],Stock,1,FALSE)),FALSE,TRUE)</f>
        <v>0</v>
      </c>
    </row>
    <row r="306" spans="1:17" ht="12.75">
      <c r="A306" s="3" t="s">
        <v>298</v>
      </c>
      <c r="B306" s="4" t="s">
        <v>304</v>
      </c>
      <c r="C306" s="35" t="str">
        <f>CONCATENATE(Table1[[#This Row],[Base ]],"-",Table1[[#This Row],[Additive]])</f>
        <v>Coconut Meat-Razorfin Meat</v>
      </c>
      <c r="D306" s="4">
        <v>0</v>
      </c>
      <c r="E306" s="4">
        <v>1</v>
      </c>
      <c r="F306" s="4">
        <v>0</v>
      </c>
      <c r="G306" s="4">
        <v>0</v>
      </c>
      <c r="H306" s="4">
        <v>0</v>
      </c>
      <c r="I306" s="4">
        <v>0</v>
      </c>
      <c r="J306" s="4">
        <v>1</v>
      </c>
      <c r="K306" s="20">
        <v>-332.799999999985</v>
      </c>
      <c r="L306" s="20">
        <v>690</v>
      </c>
      <c r="M306" s="20">
        <v>436.95158983751702</v>
      </c>
      <c r="N306" s="20">
        <v>832.61207001606294</v>
      </c>
      <c r="O306" s="20">
        <v>782.85101556530435</v>
      </c>
      <c r="P306" s="20" t="b">
        <f>IF(ISERROR(VLOOKUP(Table1[[#This Row],[Base ]],Stock,1,FALSE)),FALSE,TRUE)</f>
        <v>0</v>
      </c>
      <c r="Q306" s="29" t="b">
        <f>IF(ISERROR(VLOOKUP(Table1[[#This Row],[Additive]],Stock,1,FALSE)),FALSE,TRUE)</f>
        <v>0</v>
      </c>
    </row>
    <row r="307" spans="1:17" ht="12.75">
      <c r="A307" s="14" t="s">
        <v>298</v>
      </c>
      <c r="B307" s="14" t="s">
        <v>27</v>
      </c>
      <c r="C307" s="34" t="str">
        <f>CONCATENATE(Table1[[#This Row],[Base ]],"-",Table1[[#This Row],[Additive]])</f>
        <v>Coconut Meat-Harebell</v>
      </c>
      <c r="D307" s="15">
        <v>0</v>
      </c>
      <c r="E307" s="15">
        <v>1</v>
      </c>
      <c r="F307" s="15">
        <v>0</v>
      </c>
      <c r="G307" s="15">
        <v>0</v>
      </c>
      <c r="H307" s="15">
        <v>0</v>
      </c>
      <c r="I307" s="15">
        <v>0</v>
      </c>
      <c r="J307" s="15">
        <v>1</v>
      </c>
      <c r="K307" s="16">
        <v>-332.799999999985</v>
      </c>
      <c r="L307" s="16">
        <v>690</v>
      </c>
      <c r="M307" s="16">
        <v>-282.98642315107497</v>
      </c>
      <c r="N307" s="16">
        <v>632.68377086380804</v>
      </c>
      <c r="O307" s="16">
        <v>75.937754515621052</v>
      </c>
      <c r="P307" s="16" t="b">
        <f>IF(ISERROR(VLOOKUP(Table1[[#This Row],[Base ]],Stock,1,FALSE)),FALSE,TRUE)</f>
        <v>0</v>
      </c>
      <c r="Q307" s="29" t="b">
        <f>IF(ISERROR(VLOOKUP(Table1[[#This Row],[Additive]],Stock,1,FALSE)),FALSE,TRUE)</f>
        <v>0</v>
      </c>
    </row>
    <row r="308" spans="1:17" ht="12.75">
      <c r="A308" s="3" t="s">
        <v>221</v>
      </c>
      <c r="B308" s="3" t="s">
        <v>279</v>
      </c>
      <c r="C308" s="13" t="str">
        <f>CONCATENATE(Table1[[#This Row],[Base ]],"-",Table1[[#This Row],[Additive]])</f>
        <v>Common Rosemary-Creeping Black Nightshade</v>
      </c>
      <c r="D308" s="4">
        <v>0</v>
      </c>
      <c r="E308" s="4">
        <v>4</v>
      </c>
      <c r="F308" s="4">
        <v>-3</v>
      </c>
      <c r="G308" s="4">
        <v>0</v>
      </c>
      <c r="H308" s="4">
        <v>0</v>
      </c>
      <c r="I308" s="4">
        <v>-3</v>
      </c>
      <c r="J308" s="4">
        <v>0</v>
      </c>
      <c r="K308" s="20">
        <v>-132.01288005274299</v>
      </c>
      <c r="L308" s="20">
        <v>968.662836171452</v>
      </c>
      <c r="M308" s="20">
        <v>-273.47170375921201</v>
      </c>
      <c r="N308" s="20">
        <v>918.72311314974502</v>
      </c>
      <c r="O308" s="20">
        <v>150.01524835796758</v>
      </c>
      <c r="P308" s="20" t="b">
        <f>IF(ISERROR(VLOOKUP(Table1[[#This Row],[Base ]],Stock,1,FALSE)),FALSE,TRUE)</f>
        <v>1</v>
      </c>
      <c r="Q308" s="29" t="b">
        <f>IF(ISERROR(VLOOKUP(Table1[[#This Row],[Additive]],Stock,1,FALSE)),FALSE,TRUE)</f>
        <v>0</v>
      </c>
    </row>
    <row r="309" spans="1:17" ht="12.75">
      <c r="A309" s="14" t="s">
        <v>10</v>
      </c>
      <c r="B309" s="14" t="s">
        <v>200</v>
      </c>
      <c r="C309" s="34" t="str">
        <f>CONCATENATE(Table1[[#This Row],[Base ]],"-",Table1[[#This Row],[Additive]])</f>
        <v>Covage-Oyster Meat</v>
      </c>
      <c r="D309" s="15">
        <v>0</v>
      </c>
      <c r="E309" s="15">
        <v>0</v>
      </c>
      <c r="F309" s="15">
        <v>4</v>
      </c>
      <c r="G309" s="15">
        <v>0</v>
      </c>
      <c r="H309" s="15">
        <v>0</v>
      </c>
      <c r="I309" s="15">
        <v>-4</v>
      </c>
      <c r="J309" s="15">
        <v>-4</v>
      </c>
      <c r="K309" s="16">
        <v>877.900000000001</v>
      </c>
      <c r="L309" s="16">
        <v>-799.70000000000095</v>
      </c>
      <c r="M309" s="16">
        <v>856.03599488714303</v>
      </c>
      <c r="N309" s="16">
        <v>-722.59129465318995</v>
      </c>
      <c r="O309" s="16">
        <v>80.148531863262477</v>
      </c>
      <c r="P309" s="16" t="b">
        <f>IF(ISERROR(VLOOKUP(Table1[[#This Row],[Base ]],Stock,1,FALSE)),FALSE,TRUE)</f>
        <v>0</v>
      </c>
      <c r="Q309" s="29" t="b">
        <f>IF(ISERROR(VLOOKUP(Table1[[#This Row],[Additive]],Stock,1,FALSE)),FALSE,TRUE)</f>
        <v>0</v>
      </c>
    </row>
    <row r="310" spans="1:17" ht="12.75">
      <c r="A310" s="14" t="s">
        <v>44</v>
      </c>
      <c r="B310" s="14" t="s">
        <v>233</v>
      </c>
      <c r="C310" s="34" t="str">
        <f>CONCATENATE(Table1[[#This Row],[Base ]],"-",Table1[[#This Row],[Additive]])</f>
        <v>Daggerleaf-Sandy Dustweed</v>
      </c>
      <c r="D310" s="15">
        <v>0</v>
      </c>
      <c r="E310" s="15">
        <v>5</v>
      </c>
      <c r="F310" s="15">
        <v>0</v>
      </c>
      <c r="G310" s="15">
        <v>-5</v>
      </c>
      <c r="H310" s="15">
        <v>-5</v>
      </c>
      <c r="I310" s="15">
        <v>0</v>
      </c>
      <c r="J310" s="15">
        <v>0</v>
      </c>
      <c r="K310" s="16">
        <v>841.987584516889</v>
      </c>
      <c r="L310" s="16">
        <v>-190.96532203181201</v>
      </c>
      <c r="M310" s="16">
        <v>885.84004253077705</v>
      </c>
      <c r="N310" s="16">
        <v>-256.67170354740699</v>
      </c>
      <c r="O310" s="16">
        <v>78.995991326982761</v>
      </c>
      <c r="P310" s="16" t="b">
        <f>IF(ISERROR(VLOOKUP(Table1[[#This Row],[Base ]],Stock,1,FALSE)),FALSE,TRUE)</f>
        <v>0</v>
      </c>
      <c r="Q310" s="29" t="b">
        <f>IF(ISERROR(VLOOKUP(Table1[[#This Row],[Additive]],Stock,1,FALSE)),FALSE,TRUE)</f>
        <v>0</v>
      </c>
    </row>
    <row r="311" spans="1:17" ht="12.75">
      <c r="A311" s="4" t="s">
        <v>6</v>
      </c>
      <c r="B311" s="4" t="s">
        <v>0</v>
      </c>
      <c r="C311" s="35" t="str">
        <f>CONCATENATE(Table1[[#This Row],[Base ]],"-",Table1[[#This Row],[Additive]])</f>
        <v>Dates-Honey</v>
      </c>
      <c r="D311" s="4">
        <v>0</v>
      </c>
      <c r="E311" s="4">
        <v>0</v>
      </c>
      <c r="F311" s="4">
        <v>0</v>
      </c>
      <c r="G311" s="4">
        <v>0</v>
      </c>
      <c r="H311" s="4">
        <v>2</v>
      </c>
      <c r="I311" s="4">
        <v>-2</v>
      </c>
      <c r="J311" s="4">
        <v>0</v>
      </c>
      <c r="K311" s="20">
        <v>20.421790670080799</v>
      </c>
      <c r="L311" s="20">
        <v>288.42222201339399</v>
      </c>
      <c r="M311" s="20">
        <v>-21.5825195891885</v>
      </c>
      <c r="N311" s="20">
        <v>427.02795262479998</v>
      </c>
      <c r="O311" s="20">
        <v>144.83062741933628</v>
      </c>
      <c r="P311" s="20" t="b">
        <f>IF(ISERROR(VLOOKUP(Table1[[#This Row],[Base ]],Stock,1,FALSE)),FALSE,TRUE)</f>
        <v>0</v>
      </c>
      <c r="Q311" s="29" t="b">
        <f>IF(ISERROR(VLOOKUP(Table1[[#This Row],[Additive]],Stock,1,FALSE)),FALSE,TRUE)</f>
        <v>0</v>
      </c>
    </row>
    <row r="312" spans="1:17" ht="12.75">
      <c r="A312" s="4" t="s">
        <v>234</v>
      </c>
      <c r="B312" s="4" t="s">
        <v>31</v>
      </c>
      <c r="C312" s="35" t="str">
        <f>CONCATENATE(Table1[[#This Row],[Base ]],"-",Table1[[#This Row],[Additive]])</f>
        <v>Dead Tongue-Myristica</v>
      </c>
      <c r="D312" s="4">
        <v>0</v>
      </c>
      <c r="E312" s="4">
        <v>3</v>
      </c>
      <c r="F312" s="4">
        <v>3</v>
      </c>
      <c r="G312" s="4">
        <v>-2</v>
      </c>
      <c r="H312" s="4">
        <v>0</v>
      </c>
      <c r="I312" s="4">
        <v>-2</v>
      </c>
      <c r="J312" s="4">
        <v>0</v>
      </c>
      <c r="K312" s="20">
        <v>-817.58907164135303</v>
      </c>
      <c r="L312" s="20">
        <v>-675.20627087302398</v>
      </c>
      <c r="M312" s="20">
        <v>-797.79627207281999</v>
      </c>
      <c r="N312" s="20">
        <v>-548.35398863981902</v>
      </c>
      <c r="O312" s="20">
        <v>128.38713495725656</v>
      </c>
      <c r="P312" s="20" t="b">
        <f>IF(ISERROR(VLOOKUP(Table1[[#This Row],[Base ]],Stock,1,FALSE)),FALSE,TRUE)</f>
        <v>0</v>
      </c>
      <c r="Q312" s="29" t="b">
        <f>IF(ISERROR(VLOOKUP(Table1[[#This Row],[Additive]],Stock,1,FALSE)),FALSE,TRUE)</f>
        <v>1</v>
      </c>
    </row>
    <row r="313" spans="1:17" ht="12.75">
      <c r="A313" s="3" t="s">
        <v>24</v>
      </c>
      <c r="B313" s="3" t="s">
        <v>177</v>
      </c>
      <c r="C313" s="13" t="str">
        <f>CONCATENATE(Table1[[#This Row],[Base ]],"-",Table1[[#This Row],[Additive]])</f>
        <v>Discorea-Dank Mullien</v>
      </c>
      <c r="D313" s="4">
        <v>0</v>
      </c>
      <c r="E313" s="4">
        <v>-3</v>
      </c>
      <c r="F313" s="4">
        <v>-1</v>
      </c>
      <c r="G313" s="4">
        <v>0</v>
      </c>
      <c r="H313" s="4">
        <v>0</v>
      </c>
      <c r="I313" s="4">
        <v>4</v>
      </c>
      <c r="J313" s="4">
        <v>-3</v>
      </c>
      <c r="K313" s="20">
        <v>120.95898181420399</v>
      </c>
      <c r="L313" s="20">
        <v>-747.90931126540602</v>
      </c>
      <c r="M313" s="20">
        <v>652.45332552448201</v>
      </c>
      <c r="N313" s="20">
        <v>-413.19260828851401</v>
      </c>
      <c r="O313" s="20">
        <v>628.10947186596388</v>
      </c>
      <c r="P313" s="20" t="b">
        <f>IF(ISERROR(VLOOKUP(Table1[[#This Row],[Base ]],Stock,1,FALSE)),FALSE,TRUE)</f>
        <v>1</v>
      </c>
      <c r="Q313" s="29" t="b">
        <f>IF(ISERROR(VLOOKUP(Table1[[#This Row],[Additive]],Stock,1,FALSE)),FALSE,TRUE)</f>
        <v>0</v>
      </c>
    </row>
    <row r="314" spans="1:17" ht="12.75">
      <c r="A314" s="3" t="s">
        <v>24</v>
      </c>
      <c r="B314" s="3" t="s">
        <v>63</v>
      </c>
      <c r="C314" s="13" t="str">
        <f>CONCATENATE(Table1[[#This Row],[Base ]],"-",Table1[[#This Row],[Additive]])</f>
        <v>Discorea-Garcinia</v>
      </c>
      <c r="D314" s="4">
        <v>0</v>
      </c>
      <c r="E314" s="4">
        <v>-1</v>
      </c>
      <c r="F314" s="4">
        <v>-1</v>
      </c>
      <c r="G314" s="4">
        <v>0</v>
      </c>
      <c r="H314" s="4">
        <v>0</v>
      </c>
      <c r="I314" s="4">
        <v>1</v>
      </c>
      <c r="J314" s="4">
        <v>0</v>
      </c>
      <c r="K314" s="20">
        <v>120.95898181420399</v>
      </c>
      <c r="L314" s="20">
        <v>-747.90931126540602</v>
      </c>
      <c r="M314" s="20">
        <v>694.49109081588995</v>
      </c>
      <c r="N314" s="20">
        <v>-373.84391880256999</v>
      </c>
      <c r="O314" s="20">
        <v>684.73644411138025</v>
      </c>
      <c r="P314" s="20" t="b">
        <f>IF(ISERROR(VLOOKUP(Table1[[#This Row],[Base ]],Stock,1,FALSE)),FALSE,TRUE)</f>
        <v>1</v>
      </c>
      <c r="Q314" s="29" t="b">
        <f>IF(ISERROR(VLOOKUP(Table1[[#This Row],[Additive]],Stock,1,FALSE)),FALSE,TRUE)</f>
        <v>0</v>
      </c>
    </row>
    <row r="315" spans="1:17" ht="12.75">
      <c r="A315" s="3" t="s">
        <v>24</v>
      </c>
      <c r="B315" s="4" t="s">
        <v>308</v>
      </c>
      <c r="C315" s="35" t="str">
        <f>CONCATENATE(Table1[[#This Row],[Base ]],"-",Table1[[#This Row],[Additive]])</f>
        <v>Discorea-Cicada Bean</v>
      </c>
      <c r="D315" s="4">
        <v>0</v>
      </c>
      <c r="E315" s="4">
        <v>0</v>
      </c>
      <c r="F315" s="4">
        <v>0</v>
      </c>
      <c r="G315" s="4">
        <v>0</v>
      </c>
      <c r="H315" s="4">
        <v>0</v>
      </c>
      <c r="I315" s="4">
        <v>1</v>
      </c>
      <c r="J315" s="4">
        <v>0</v>
      </c>
      <c r="K315" s="20">
        <v>120.95898181420399</v>
      </c>
      <c r="L315" s="20">
        <v>-747.90931126540602</v>
      </c>
      <c r="M315" s="20">
        <v>949.14705911505496</v>
      </c>
      <c r="N315" s="20">
        <v>-984.26107189337995</v>
      </c>
      <c r="O315" s="20">
        <v>861.25353185645827</v>
      </c>
      <c r="P315" s="20" t="b">
        <f>IF(ISERROR(VLOOKUP(Table1[[#This Row],[Base ]],Stock,1,FALSE)),FALSE,TRUE)</f>
        <v>1</v>
      </c>
      <c r="Q315" s="29" t="b">
        <f>IF(ISERROR(VLOOKUP(Table1[[#This Row],[Additive]],Stock,1,FALSE)),FALSE,TRUE)</f>
        <v>0</v>
      </c>
    </row>
    <row r="316" spans="1:17" ht="12.75">
      <c r="A316" s="4" t="s">
        <v>25</v>
      </c>
      <c r="B316" s="4" t="s">
        <v>309</v>
      </c>
      <c r="C316" s="35" t="str">
        <f>CONCATENATE(Table1[[#This Row],[Base ]],"-",Table1[[#This Row],[Additive]])</f>
        <v>Fleabane-Fool's Agar</v>
      </c>
      <c r="D316" s="4">
        <v>0</v>
      </c>
      <c r="E316" s="4">
        <v>3</v>
      </c>
      <c r="F316" s="4">
        <v>-3</v>
      </c>
      <c r="G316" s="4">
        <v>3</v>
      </c>
      <c r="H316" s="4">
        <v>0</v>
      </c>
      <c r="I316" s="4">
        <v>0</v>
      </c>
      <c r="J316" s="4">
        <v>-4</v>
      </c>
      <c r="K316" s="20">
        <v>549.70724462771204</v>
      </c>
      <c r="L316" s="20">
        <v>911.58618109851295</v>
      </c>
      <c r="M316" s="20">
        <v>548.20074155033797</v>
      </c>
      <c r="N316" s="20">
        <v>649.99917052163801</v>
      </c>
      <c r="O316" s="20">
        <v>261.59134858413847</v>
      </c>
      <c r="P316" s="20" t="b">
        <f>IF(ISERROR(VLOOKUP(Table1[[#This Row],[Base ]],Stock,1,FALSE)),FALSE,TRUE)</f>
        <v>0</v>
      </c>
      <c r="Q316" s="29" t="b">
        <f>IF(ISERROR(VLOOKUP(Table1[[#This Row],[Additive]],Stock,1,FALSE)),FALSE,TRUE)</f>
        <v>0</v>
      </c>
    </row>
    <row r="317" spans="1:17" ht="12.75">
      <c r="A317" s="4" t="s">
        <v>309</v>
      </c>
      <c r="B317" s="4" t="s">
        <v>68</v>
      </c>
      <c r="C317" s="35" t="str">
        <f>CONCATENATE(Table1[[#This Row],[Base ]],"-",Table1[[#This Row],[Additive]])</f>
        <v>Fool's Agar-Lungclot</v>
      </c>
      <c r="D317" s="4">
        <v>0</v>
      </c>
      <c r="E317" s="4">
        <v>-2</v>
      </c>
      <c r="F317" s="4">
        <v>3</v>
      </c>
      <c r="G317" s="4">
        <v>-3</v>
      </c>
      <c r="H317" s="4">
        <v>2</v>
      </c>
      <c r="I317" s="4">
        <v>2</v>
      </c>
      <c r="J317" s="4">
        <v>0</v>
      </c>
      <c r="K317" s="20">
        <v>548.20074155033797</v>
      </c>
      <c r="L317" s="20">
        <v>649.99917052163801</v>
      </c>
      <c r="M317" s="20">
        <v>982.80604505761505</v>
      </c>
      <c r="N317" s="20">
        <v>883.418585202847</v>
      </c>
      <c r="O317" s="20">
        <v>493.32179455885654</v>
      </c>
      <c r="P317" s="20" t="b">
        <f>IF(ISERROR(VLOOKUP(Table1[[#This Row],[Base ]],Stock,1,FALSE)),FALSE,TRUE)</f>
        <v>0</v>
      </c>
      <c r="Q317" s="29" t="b">
        <f>IF(ISERROR(VLOOKUP(Table1[[#This Row],[Additive]],Stock,1,FALSE)),FALSE,TRUE)</f>
        <v>0</v>
      </c>
    </row>
    <row r="318" spans="1:17" ht="12.75">
      <c r="A318" s="3" t="s">
        <v>26</v>
      </c>
      <c r="B318" s="3" t="s">
        <v>90</v>
      </c>
      <c r="C318" s="13" t="str">
        <f>CONCATENATE(Table1[[#This Row],[Base ]],"-",Table1[[#This Row],[Additive]])</f>
        <v>Garlic-Fumitory</v>
      </c>
      <c r="D318" s="4">
        <v>0</v>
      </c>
      <c r="E318" s="4">
        <v>2</v>
      </c>
      <c r="F318" s="4">
        <v>5</v>
      </c>
      <c r="G318" s="4">
        <v>0</v>
      </c>
      <c r="H318" s="4">
        <v>-3</v>
      </c>
      <c r="I318" s="4">
        <v>-4</v>
      </c>
      <c r="J318" s="4">
        <v>-4</v>
      </c>
      <c r="K318" s="20">
        <v>508.88808680834399</v>
      </c>
      <c r="L318" s="20">
        <v>-963.00926121689201</v>
      </c>
      <c r="M318" s="20">
        <v>407.95123495293001</v>
      </c>
      <c r="N318" s="20">
        <v>-873.95652990786596</v>
      </c>
      <c r="O318" s="20">
        <v>134.60548657495124</v>
      </c>
      <c r="P318" s="20" t="b">
        <f>IF(ISERROR(VLOOKUP(Table1[[#This Row],[Base ]],Stock,1,FALSE)),FALSE,TRUE)</f>
        <v>0</v>
      </c>
      <c r="Q318" s="29" t="b">
        <f>IF(ISERROR(VLOOKUP(Table1[[#This Row],[Additive]],Stock,1,FALSE)),FALSE,TRUE)</f>
        <v>0</v>
      </c>
    </row>
    <row r="319" spans="1:17" ht="12.75">
      <c r="A319" s="3" t="s">
        <v>26</v>
      </c>
      <c r="B319" s="3" t="s">
        <v>87</v>
      </c>
      <c r="C319" s="13" t="str">
        <f>CONCATENATE(Table1[[#This Row],[Base ]],"-",Table1[[#This Row],[Additive]])</f>
        <v>Garlic-Bloodwort</v>
      </c>
      <c r="D319" s="4">
        <v>0</v>
      </c>
      <c r="E319" s="4">
        <v>2</v>
      </c>
      <c r="F319" s="4">
        <v>2</v>
      </c>
      <c r="G319" s="4">
        <v>0</v>
      </c>
      <c r="H319" s="4">
        <v>0</v>
      </c>
      <c r="I319" s="4">
        <v>-2</v>
      </c>
      <c r="J319" s="4">
        <v>-2</v>
      </c>
      <c r="K319" s="20">
        <v>508.88808680834399</v>
      </c>
      <c r="L319" s="20">
        <v>-963.00926121689201</v>
      </c>
      <c r="M319" s="20">
        <v>719.77915001861004</v>
      </c>
      <c r="N319" s="20">
        <v>-888.15384378796398</v>
      </c>
      <c r="O319" s="20">
        <v>223.78197885534817</v>
      </c>
      <c r="P319" s="20" t="b">
        <f>IF(ISERROR(VLOOKUP(Table1[[#This Row],[Base ]],Stock,1,FALSE)),FALSE,TRUE)</f>
        <v>0</v>
      </c>
      <c r="Q319" s="29" t="b">
        <f>IF(ISERROR(VLOOKUP(Table1[[#This Row],[Additive]],Stock,1,FALSE)),FALSE,TRUE)</f>
        <v>0</v>
      </c>
    </row>
    <row r="320" spans="1:17" ht="12.75">
      <c r="A320" s="3" t="s">
        <v>26</v>
      </c>
      <c r="B320" s="3" t="s">
        <v>274</v>
      </c>
      <c r="C320" s="13" t="str">
        <f>CONCATENATE(Table1[[#This Row],[Base ]],"-",Table1[[#This Row],[Additive]])</f>
        <v>Garlic-Lemon Basil</v>
      </c>
      <c r="D320" s="4">
        <v>0</v>
      </c>
      <c r="E320" s="4">
        <v>2</v>
      </c>
      <c r="F320" s="4">
        <v>2</v>
      </c>
      <c r="G320" s="4">
        <v>0</v>
      </c>
      <c r="H320" s="4">
        <v>0</v>
      </c>
      <c r="I320" s="4">
        <v>-2</v>
      </c>
      <c r="J320" s="4">
        <v>-2</v>
      </c>
      <c r="K320" s="20">
        <v>508.88808680834399</v>
      </c>
      <c r="L320" s="20">
        <v>-963.00926121689201</v>
      </c>
      <c r="M320" s="20">
        <v>754.13067305242498</v>
      </c>
      <c r="N320" s="20">
        <v>-883.47719340704805</v>
      </c>
      <c r="O320" s="20">
        <v>257.81636084196657</v>
      </c>
      <c r="P320" s="20" t="b">
        <f>IF(ISERROR(VLOOKUP(Table1[[#This Row],[Base ]],Stock,1,FALSE)),FALSE,TRUE)</f>
        <v>0</v>
      </c>
      <c r="Q320" s="29" t="b">
        <f>IF(ISERROR(VLOOKUP(Table1[[#This Row],[Additive]],Stock,1,FALSE)),FALSE,TRUE)</f>
        <v>0</v>
      </c>
    </row>
    <row r="321" spans="1:17" ht="12.75">
      <c r="A321" s="3" t="s">
        <v>26</v>
      </c>
      <c r="B321" s="3" t="s">
        <v>104</v>
      </c>
      <c r="C321" s="13" t="str">
        <f>CONCATENATE(Table1[[#This Row],[Base ]],"-",Table1[[#This Row],[Additive]])</f>
        <v>Garlic-Squill</v>
      </c>
      <c r="D321" s="4">
        <v>0</v>
      </c>
      <c r="E321" s="4">
        <v>2</v>
      </c>
      <c r="F321" s="4">
        <v>2</v>
      </c>
      <c r="G321" s="4">
        <v>0</v>
      </c>
      <c r="H321" s="4">
        <v>0</v>
      </c>
      <c r="I321" s="4">
        <v>-2</v>
      </c>
      <c r="J321" s="4">
        <v>-2</v>
      </c>
      <c r="K321" s="20">
        <v>508.88808680834399</v>
      </c>
      <c r="L321" s="20">
        <v>-963.00926121689201</v>
      </c>
      <c r="M321" s="20">
        <v>752.36443513486802</v>
      </c>
      <c r="N321" s="20">
        <v>-748.205004633361</v>
      </c>
      <c r="O321" s="20">
        <v>324.68692742520801</v>
      </c>
      <c r="P321" s="20" t="b">
        <f>IF(ISERROR(VLOOKUP(Table1[[#This Row],[Base ]],Stock,1,FALSE)),FALSE,TRUE)</f>
        <v>0</v>
      </c>
      <c r="Q321" s="29" t="b">
        <f>IF(ISERROR(VLOOKUP(Table1[[#This Row],[Additive]],Stock,1,FALSE)),FALSE,TRUE)</f>
        <v>0</v>
      </c>
    </row>
    <row r="322" spans="1:17" ht="12.75">
      <c r="A322" s="3" t="s">
        <v>26</v>
      </c>
      <c r="B322" s="3" t="s">
        <v>252</v>
      </c>
      <c r="C322" s="13" t="str">
        <f>CONCATENATE(Table1[[#This Row],[Base ]],"-",Table1[[#This Row],[Additive]])</f>
        <v>Garlic-Cherry Bonefish</v>
      </c>
      <c r="D322" s="4">
        <v>0</v>
      </c>
      <c r="E322" s="4">
        <v>2</v>
      </c>
      <c r="F322" s="4">
        <v>3</v>
      </c>
      <c r="G322" s="4">
        <v>0</v>
      </c>
      <c r="H322" s="4">
        <v>0</v>
      </c>
      <c r="I322" s="4">
        <v>-2</v>
      </c>
      <c r="J322" s="4">
        <v>-2</v>
      </c>
      <c r="K322" s="20">
        <v>508.88808680834399</v>
      </c>
      <c r="L322" s="20">
        <v>-963.00926121689201</v>
      </c>
      <c r="M322" s="20">
        <v>855.34928154168904</v>
      </c>
      <c r="N322" s="20">
        <v>-991.37681730045801</v>
      </c>
      <c r="O322" s="20">
        <v>347.62059446213931</v>
      </c>
      <c r="P322" s="20" t="b">
        <f>IF(ISERROR(VLOOKUP(Table1[[#This Row],[Base ]],Stock,1,FALSE)),FALSE,TRUE)</f>
        <v>0</v>
      </c>
      <c r="Q322" s="29" t="b">
        <f>IF(ISERROR(VLOOKUP(Table1[[#This Row],[Additive]],Stock,1,FALSE)),FALSE,TRUE)</f>
        <v>0</v>
      </c>
    </row>
    <row r="323" spans="1:17" ht="12.75">
      <c r="A323" s="3" t="s">
        <v>26</v>
      </c>
      <c r="B323" s="3" t="s">
        <v>77</v>
      </c>
      <c r="C323" s="13" t="str">
        <f>CONCATENATE(Table1[[#This Row],[Base ]],"-",Table1[[#This Row],[Additive]])</f>
        <v>Garlic-Rhubarb</v>
      </c>
      <c r="D323" s="4">
        <v>0</v>
      </c>
      <c r="E323" s="4">
        <v>2</v>
      </c>
      <c r="F323" s="4">
        <v>2</v>
      </c>
      <c r="G323" s="4">
        <v>0</v>
      </c>
      <c r="H323" s="4">
        <v>2</v>
      </c>
      <c r="I323" s="4">
        <v>-3</v>
      </c>
      <c r="J323" s="4">
        <v>-3</v>
      </c>
      <c r="K323" s="20">
        <v>508.88808680834399</v>
      </c>
      <c r="L323" s="20">
        <v>-963.00926121689201</v>
      </c>
      <c r="M323" s="20">
        <v>175.11061859342999</v>
      </c>
      <c r="N323" s="20">
        <v>-787.48552642256004</v>
      </c>
      <c r="O323" s="20">
        <v>377.11534013363723</v>
      </c>
      <c r="P323" s="20" t="b">
        <f>IF(ISERROR(VLOOKUP(Table1[[#This Row],[Base ]],Stock,1,FALSE)),FALSE,TRUE)</f>
        <v>0</v>
      </c>
      <c r="Q323" s="29" t="b">
        <f>IF(ISERROR(VLOOKUP(Table1[[#This Row],[Additive]],Stock,1,FALSE)),FALSE,TRUE)</f>
        <v>0</v>
      </c>
    </row>
    <row r="324" spans="1:17" ht="12.75">
      <c r="A324" s="4" t="s">
        <v>26</v>
      </c>
      <c r="B324" s="4" t="s">
        <v>255</v>
      </c>
      <c r="C324" s="35" t="str">
        <f>CONCATENATE(Table1[[#This Row],[Base ]],"-",Table1[[#This Row],[Additive]])</f>
        <v>Garlic-Tiny Clover</v>
      </c>
      <c r="D324" s="4">
        <v>0</v>
      </c>
      <c r="E324" s="4">
        <v>3</v>
      </c>
      <c r="F324" s="4">
        <v>3</v>
      </c>
      <c r="G324" s="4">
        <v>0</v>
      </c>
      <c r="H324" s="4">
        <v>0</v>
      </c>
      <c r="I324" s="4">
        <v>-2</v>
      </c>
      <c r="J324" s="4">
        <v>-2</v>
      </c>
      <c r="K324" s="20">
        <v>508.88808680834399</v>
      </c>
      <c r="L324" s="20">
        <v>-963.00926121689201</v>
      </c>
      <c r="M324" s="20">
        <v>573.15739632784403</v>
      </c>
      <c r="N324" s="20">
        <v>-939.03687559345201</v>
      </c>
      <c r="O324" s="20">
        <v>68.594601963946204</v>
      </c>
      <c r="P324" s="20" t="b">
        <f>IF(ISERROR(VLOOKUP(Table1[[#This Row],[Base ]],Stock,1,FALSE)),FALSE,TRUE)</f>
        <v>0</v>
      </c>
      <c r="Q324" s="29" t="b">
        <f>IF(ISERROR(VLOOKUP(Table1[[#This Row],[Additive]],Stock,1,FALSE)),FALSE,TRUE)</f>
        <v>1</v>
      </c>
    </row>
    <row r="325" spans="1:17" ht="12.75">
      <c r="A325" s="14" t="s">
        <v>26</v>
      </c>
      <c r="B325" s="14" t="s">
        <v>255</v>
      </c>
      <c r="C325" s="34" t="str">
        <f>CONCATENATE(Table1[[#This Row],[Base ]],"-",Table1[[#This Row],[Additive]])</f>
        <v>Garlic-Tiny Clover</v>
      </c>
      <c r="D325" s="15">
        <v>0</v>
      </c>
      <c r="E325" s="15">
        <v>1</v>
      </c>
      <c r="F325" s="15">
        <v>1</v>
      </c>
      <c r="G325" s="15">
        <v>0</v>
      </c>
      <c r="H325" s="15">
        <v>0</v>
      </c>
      <c r="I325" s="15">
        <v>0</v>
      </c>
      <c r="J325" s="15">
        <v>0</v>
      </c>
      <c r="K325" s="16">
        <v>508.88808680834399</v>
      </c>
      <c r="L325" s="16">
        <v>-963.00926121689201</v>
      </c>
      <c r="M325" s="16">
        <v>573.15739632784403</v>
      </c>
      <c r="N325" s="16">
        <v>-939.03687559345201</v>
      </c>
      <c r="O325" s="16">
        <v>68.594601963946204</v>
      </c>
      <c r="P325" s="16" t="b">
        <f>IF(ISERROR(VLOOKUP(Table1[[#This Row],[Base ]],Stock,1,FALSE)),FALSE,TRUE)</f>
        <v>0</v>
      </c>
      <c r="Q325" s="29" t="b">
        <f>IF(ISERROR(VLOOKUP(Table1[[#This Row],[Additive]],Stock,1,FALSE)),FALSE,TRUE)</f>
        <v>1</v>
      </c>
    </row>
    <row r="326" spans="1:17" ht="12.75">
      <c r="A326" s="3" t="s">
        <v>26</v>
      </c>
      <c r="B326" s="3" t="s">
        <v>247</v>
      </c>
      <c r="C326" s="13" t="str">
        <f>CONCATENATE(Table1[[#This Row],[Base ]],"-",Table1[[#This Row],[Additive]])</f>
        <v>Garlic-Rabbit Meat</v>
      </c>
      <c r="D326" s="4">
        <v>0</v>
      </c>
      <c r="E326" s="4">
        <v>1</v>
      </c>
      <c r="F326" s="4">
        <v>1</v>
      </c>
      <c r="G326" s="4">
        <v>0</v>
      </c>
      <c r="H326" s="4">
        <v>0</v>
      </c>
      <c r="I326" s="4">
        <v>-1</v>
      </c>
      <c r="J326" s="4">
        <v>-1</v>
      </c>
      <c r="K326" s="20">
        <v>508.88808680834399</v>
      </c>
      <c r="L326" s="20">
        <v>-963.00926121689201</v>
      </c>
      <c r="M326" s="20">
        <v>892.32341217542205</v>
      </c>
      <c r="N326" s="20">
        <v>-416.95220164917401</v>
      </c>
      <c r="O326" s="20">
        <v>667.23381287454197</v>
      </c>
      <c r="P326" s="20" t="b">
        <f>IF(ISERROR(VLOOKUP(Table1[[#This Row],[Base ]],Stock,1,FALSE)),FALSE,TRUE)</f>
        <v>0</v>
      </c>
      <c r="Q326" s="29" t="b">
        <f>IF(ISERROR(VLOOKUP(Table1[[#This Row],[Additive]],Stock,1,FALSE)),FALSE,TRUE)</f>
        <v>0</v>
      </c>
    </row>
    <row r="327" spans="1:17" ht="12.75">
      <c r="A327" s="4" t="s">
        <v>26</v>
      </c>
      <c r="B327" s="4" t="s">
        <v>227</v>
      </c>
      <c r="C327" s="35" t="str">
        <f>CONCATENATE(Table1[[#This Row],[Base ]],"-",Table1[[#This Row],[Additive]])</f>
        <v>Garlic-Cat Nip</v>
      </c>
      <c r="D327" s="4">
        <v>0</v>
      </c>
      <c r="E327" s="4">
        <v>1</v>
      </c>
      <c r="F327" s="4">
        <v>1</v>
      </c>
      <c r="G327" s="4">
        <v>0</v>
      </c>
      <c r="H327" s="4">
        <v>0</v>
      </c>
      <c r="I327" s="4">
        <v>-1</v>
      </c>
      <c r="J327" s="4">
        <v>-1</v>
      </c>
      <c r="K327" s="20">
        <v>508.88808680834399</v>
      </c>
      <c r="L327" s="20">
        <v>-963.00926121689201</v>
      </c>
      <c r="M327" s="20">
        <v>827.71547583167205</v>
      </c>
      <c r="N327" s="20">
        <v>-317.58670851131802</v>
      </c>
      <c r="O327" s="20">
        <v>719.87580563067399</v>
      </c>
      <c r="P327" s="20" t="b">
        <f>IF(ISERROR(VLOOKUP(Table1[[#This Row],[Base ]],Stock,1,FALSE)),FALSE,TRUE)</f>
        <v>0</v>
      </c>
      <c r="Q327" s="29" t="b">
        <f>IF(ISERROR(VLOOKUP(Table1[[#This Row],[Additive]],Stock,1,FALSE)),FALSE,TRUE)</f>
        <v>0</v>
      </c>
    </row>
    <row r="328" spans="1:17" ht="12.75">
      <c r="A328" s="4" t="s">
        <v>310</v>
      </c>
      <c r="B328" s="4" t="s">
        <v>55</v>
      </c>
      <c r="C328" s="35" t="str">
        <f>CONCATENATE(Table1[[#This Row],[Base ]],"-",Table1[[#This Row],[Additive]])</f>
        <v>Great Knucklefish-Fivesleaf</v>
      </c>
      <c r="D328" s="4">
        <v>0</v>
      </c>
      <c r="E328" s="4">
        <v>-4</v>
      </c>
      <c r="F328" s="4">
        <v>0</v>
      </c>
      <c r="G328" s="4">
        <v>4</v>
      </c>
      <c r="H328" s="4">
        <v>0</v>
      </c>
      <c r="I328" s="4">
        <v>4</v>
      </c>
      <c r="J328" s="4">
        <v>0</v>
      </c>
      <c r="K328" s="20">
        <v>194.866221310832</v>
      </c>
      <c r="L328" s="20">
        <v>743.93931012735004</v>
      </c>
      <c r="M328" s="20">
        <v>273.47522686799999</v>
      </c>
      <c r="N328" s="20">
        <v>866.96196212513405</v>
      </c>
      <c r="O328" s="20">
        <v>145.99297469143761</v>
      </c>
      <c r="P328" s="20" t="b">
        <f>IF(ISERROR(VLOOKUP(Table1[[#This Row],[Base ]],Stock,1,FALSE)),FALSE,TRUE)</f>
        <v>0</v>
      </c>
      <c r="Q328" s="29" t="b">
        <f>IF(ISERROR(VLOOKUP(Table1[[#This Row],[Additive]],Stock,1,FALSE)),FALSE,TRUE)</f>
        <v>1</v>
      </c>
    </row>
    <row r="329" spans="1:17" ht="12.75">
      <c r="A329" s="3" t="s">
        <v>170</v>
      </c>
      <c r="B329" s="3" t="s">
        <v>312</v>
      </c>
      <c r="C329" s="13" t="str">
        <f>CONCATENATE(Table1[[#This Row],[Base ]],"-",Table1[[#This Row],[Additive]])</f>
        <v>Grilled Garlic-Paradise Lily</v>
      </c>
      <c r="D329" s="4">
        <v>0</v>
      </c>
      <c r="E329" s="4">
        <v>4</v>
      </c>
      <c r="F329" s="4">
        <v>-4</v>
      </c>
      <c r="G329" s="4">
        <v>3</v>
      </c>
      <c r="H329" s="4">
        <v>-2</v>
      </c>
      <c r="I329" s="4">
        <v>0</v>
      </c>
      <c r="J329" s="4">
        <v>-3</v>
      </c>
      <c r="K329" s="20">
        <v>-712.20896002409404</v>
      </c>
      <c r="L329" s="20">
        <v>435.94661170429998</v>
      </c>
      <c r="M329" s="20">
        <v>-695.62013475415995</v>
      </c>
      <c r="N329" s="20">
        <v>352.46085944292901</v>
      </c>
      <c r="O329" s="20">
        <v>85.117917940251644</v>
      </c>
      <c r="P329" s="20" t="b">
        <f>IF(ISERROR(VLOOKUP(Table1[[#This Row],[Base ]],Stock,1,FALSE)),FALSE,TRUE)</f>
        <v>0</v>
      </c>
      <c r="Q329" s="29" t="b">
        <f>IF(ISERROR(VLOOKUP(Table1[[#This Row],[Additive]],Stock,1,FALSE)),FALSE,TRUE)</f>
        <v>0</v>
      </c>
    </row>
    <row r="330" spans="1:17" ht="12.75">
      <c r="A330" s="4" t="s">
        <v>170</v>
      </c>
      <c r="B330" s="4" t="s">
        <v>313</v>
      </c>
      <c r="C330" s="35" t="str">
        <f>CONCATENATE(Table1[[#This Row],[Base ]],"-",Table1[[#This Row],[Additive]])</f>
        <v>Grilled Garlic-Golden Thyme</v>
      </c>
      <c r="D330" s="4">
        <v>0</v>
      </c>
      <c r="E330" s="4">
        <v>0</v>
      </c>
      <c r="F330" s="4">
        <v>0</v>
      </c>
      <c r="G330" s="4">
        <v>-1</v>
      </c>
      <c r="H330" s="4">
        <v>-1</v>
      </c>
      <c r="I330" s="4">
        <v>0</v>
      </c>
      <c r="J330" s="4">
        <v>1</v>
      </c>
      <c r="K330" s="20">
        <v>-712.20896002409404</v>
      </c>
      <c r="L330" s="20">
        <v>435.94661170429998</v>
      </c>
      <c r="M330" s="20">
        <v>-141.89208733738101</v>
      </c>
      <c r="N330" s="20">
        <v>586.69438887033402</v>
      </c>
      <c r="O330" s="20">
        <v>589.9035748252868</v>
      </c>
      <c r="P330" s="20" t="b">
        <f>IF(ISERROR(VLOOKUP(Table1[[#This Row],[Base ]],Stock,1,FALSE)),FALSE,TRUE)</f>
        <v>0</v>
      </c>
      <c r="Q330" s="29" t="b">
        <f>IF(ISERROR(VLOOKUP(Table1[[#This Row],[Additive]],Stock,1,FALSE)),FALSE,TRUE)</f>
        <v>0</v>
      </c>
    </row>
    <row r="331" spans="1:17" ht="12.75">
      <c r="A331" s="4" t="s">
        <v>314</v>
      </c>
      <c r="B331" s="4" t="s">
        <v>44</v>
      </c>
      <c r="C331" s="35" t="str">
        <f>CONCATENATE(Table1[[#This Row],[Base ]],"-",Table1[[#This Row],[Additive]])</f>
        <v>Grilled Onions-Daggerleaf</v>
      </c>
      <c r="D331" s="4">
        <v>0</v>
      </c>
      <c r="E331" s="4">
        <v>0</v>
      </c>
      <c r="F331" s="4">
        <v>0</v>
      </c>
      <c r="G331" s="4">
        <v>0</v>
      </c>
      <c r="H331" s="4">
        <v>-2</v>
      </c>
      <c r="I331" s="4">
        <v>2</v>
      </c>
      <c r="J331" s="4">
        <v>-2</v>
      </c>
      <c r="K331" s="20">
        <v>710.85000000000105</v>
      </c>
      <c r="L331" s="20">
        <v>-100</v>
      </c>
      <c r="M331" s="20">
        <v>841.987584516889</v>
      </c>
      <c r="N331" s="20">
        <v>-190.96532203181201</v>
      </c>
      <c r="O331" s="20">
        <v>159.59873397140467</v>
      </c>
      <c r="P331" s="20" t="b">
        <f>IF(ISERROR(VLOOKUP(Table1[[#This Row],[Base ]],Stock,1,FALSE)),FALSE,TRUE)</f>
        <v>0</v>
      </c>
      <c r="Q331" s="29" t="b">
        <f>IF(ISERROR(VLOOKUP(Table1[[#This Row],[Additive]],Stock,1,FALSE)),FALSE,TRUE)</f>
        <v>0</v>
      </c>
    </row>
    <row r="332" spans="1:17" ht="12.75">
      <c r="A332" s="4" t="s">
        <v>314</v>
      </c>
      <c r="B332" s="4" t="s">
        <v>253</v>
      </c>
      <c r="C332" s="35" t="str">
        <f>CONCATENATE(Table1[[#This Row],[Base ]],"-",Table1[[#This Row],[Additive]])</f>
        <v>Grilled Onions-Orange Niali</v>
      </c>
      <c r="D332" s="4">
        <v>0</v>
      </c>
      <c r="E332" s="4">
        <v>0</v>
      </c>
      <c r="F332" s="4">
        <v>0</v>
      </c>
      <c r="G332" s="4">
        <v>0</v>
      </c>
      <c r="H332" s="4">
        <v>-2</v>
      </c>
      <c r="I332" s="4">
        <v>2</v>
      </c>
      <c r="J332" s="4">
        <v>-2</v>
      </c>
      <c r="K332" s="20">
        <v>710.85000000000105</v>
      </c>
      <c r="L332" s="20">
        <v>-100</v>
      </c>
      <c r="M332" s="20">
        <v>749.36978819549097</v>
      </c>
      <c r="N332" s="20">
        <v>-271.28886209321598</v>
      </c>
      <c r="O332" s="20">
        <v>175.56664933811936</v>
      </c>
      <c r="P332" s="20" t="b">
        <f>IF(ISERROR(VLOOKUP(Table1[[#This Row],[Base ]],Stock,1,FALSE)),FALSE,TRUE)</f>
        <v>0</v>
      </c>
      <c r="Q332" s="29" t="b">
        <f>IF(ISERROR(VLOOKUP(Table1[[#This Row],[Additive]],Stock,1,FALSE)),FALSE,TRUE)</f>
        <v>0</v>
      </c>
    </row>
    <row r="333" spans="1:17" ht="12.75">
      <c r="A333" s="4" t="s">
        <v>314</v>
      </c>
      <c r="B333" s="4" t="s">
        <v>233</v>
      </c>
      <c r="C333" s="35" t="str">
        <f>CONCATENATE(Table1[[#This Row],[Base ]],"-",Table1[[#This Row],[Additive]])</f>
        <v>Grilled Onions-Sandy Dustweed</v>
      </c>
      <c r="D333" s="4">
        <v>0</v>
      </c>
      <c r="E333" s="4">
        <v>2</v>
      </c>
      <c r="F333" s="4">
        <v>0</v>
      </c>
      <c r="G333" s="4">
        <v>0</v>
      </c>
      <c r="H333" s="4">
        <v>-1</v>
      </c>
      <c r="I333" s="4">
        <v>2</v>
      </c>
      <c r="J333" s="4">
        <v>-3</v>
      </c>
      <c r="K333" s="20">
        <v>710.85000000000105</v>
      </c>
      <c r="L333" s="20">
        <v>-100</v>
      </c>
      <c r="M333" s="20">
        <v>885.84004253077705</v>
      </c>
      <c r="N333" s="20">
        <v>-256.67170354740699</v>
      </c>
      <c r="O333" s="20">
        <v>234.87770791918371</v>
      </c>
      <c r="P333" s="20" t="b">
        <f>IF(ISERROR(VLOOKUP(Table1[[#This Row],[Base ]],Stock,1,FALSE)),FALSE,TRUE)</f>
        <v>0</v>
      </c>
      <c r="Q333" s="29" t="b">
        <f>IF(ISERROR(VLOOKUP(Table1[[#This Row],[Additive]],Stock,1,FALSE)),FALSE,TRUE)</f>
        <v>0</v>
      </c>
    </row>
    <row r="334" spans="1:17" ht="12.75">
      <c r="A334" s="4" t="s">
        <v>314</v>
      </c>
      <c r="B334" s="3" t="s">
        <v>109</v>
      </c>
      <c r="C334" s="13" t="str">
        <f>CONCATENATE(Table1[[#This Row],[Base ]],"-",Table1[[#This Row],[Additive]])</f>
        <v>Grilled Onions-Sandalwood</v>
      </c>
      <c r="D334" s="4">
        <v>0</v>
      </c>
      <c r="E334" s="4">
        <v>2</v>
      </c>
      <c r="F334" s="4">
        <v>-2</v>
      </c>
      <c r="G334" s="4">
        <v>0</v>
      </c>
      <c r="H334" s="4">
        <v>-2</v>
      </c>
      <c r="I334" s="4">
        <v>2</v>
      </c>
      <c r="J334" s="4">
        <v>-2</v>
      </c>
      <c r="K334" s="20">
        <v>710.85000000000105</v>
      </c>
      <c r="L334" s="20">
        <v>-100</v>
      </c>
      <c r="M334" s="20">
        <v>791.39878276638001</v>
      </c>
      <c r="N334" s="20">
        <v>344.87361714458899</v>
      </c>
      <c r="O334" s="20">
        <v>452.10689182587748</v>
      </c>
      <c r="P334" s="20" t="b">
        <f>IF(ISERROR(VLOOKUP(Table1[[#This Row],[Base ]],Stock,1,FALSE)),FALSE,TRUE)</f>
        <v>0</v>
      </c>
      <c r="Q334" s="29" t="b">
        <f>IF(ISERROR(VLOOKUP(Table1[[#This Row],[Additive]],Stock,1,FALSE)),FALSE,TRUE)</f>
        <v>1</v>
      </c>
    </row>
    <row r="335" spans="1:17" ht="12.75">
      <c r="A335" s="4" t="s">
        <v>314</v>
      </c>
      <c r="B335" s="4" t="s">
        <v>55</v>
      </c>
      <c r="C335" s="35" t="str">
        <f>CONCATENATE(Table1[[#This Row],[Base ]],"-",Table1[[#This Row],[Additive]])</f>
        <v>Grilled Onions-Fivesleaf</v>
      </c>
      <c r="D335" s="4">
        <v>0</v>
      </c>
      <c r="E335" s="4">
        <v>0</v>
      </c>
      <c r="F335" s="4">
        <v>0</v>
      </c>
      <c r="G335" s="4">
        <v>0</v>
      </c>
      <c r="H335" s="4">
        <v>0</v>
      </c>
      <c r="I335" s="4">
        <v>0</v>
      </c>
      <c r="J335" s="4">
        <v>0</v>
      </c>
      <c r="K335" s="20">
        <v>710.85000000000105</v>
      </c>
      <c r="L335" s="20">
        <v>-100</v>
      </c>
      <c r="M335" s="20">
        <v>273.47522686799999</v>
      </c>
      <c r="N335" s="20">
        <v>866.96196212513405</v>
      </c>
      <c r="O335" s="20">
        <v>1061.2785347726385</v>
      </c>
      <c r="P335" s="20" t="b">
        <f>IF(ISERROR(VLOOKUP(Table1[[#This Row],[Base ]],Stock,1,FALSE)),FALSE,TRUE)</f>
        <v>0</v>
      </c>
      <c r="Q335" s="29" t="b">
        <f>IF(ISERROR(VLOOKUP(Table1[[#This Row],[Additive]],Stock,1,FALSE)),FALSE,TRUE)</f>
        <v>1</v>
      </c>
    </row>
    <row r="336" spans="1:17" ht="12.75">
      <c r="A336" s="4" t="s">
        <v>314</v>
      </c>
      <c r="B336" s="3" t="s">
        <v>250</v>
      </c>
      <c r="C336" s="13" t="str">
        <f>CONCATENATE(Table1[[#This Row],[Base ]],"-",Table1[[#This Row],[Additive]])</f>
        <v>Grilled Onions-Lemon Grass</v>
      </c>
      <c r="D336" s="4">
        <v>0</v>
      </c>
      <c r="E336" s="4">
        <v>0</v>
      </c>
      <c r="F336" s="4">
        <v>0</v>
      </c>
      <c r="G336" s="4">
        <v>0</v>
      </c>
      <c r="H336" s="4">
        <v>-2</v>
      </c>
      <c r="I336" s="4">
        <v>2</v>
      </c>
      <c r="J336" s="4">
        <v>-2</v>
      </c>
      <c r="K336" s="20">
        <v>710.85000000000105</v>
      </c>
      <c r="L336" s="20">
        <v>-100</v>
      </c>
      <c r="M336" s="20">
        <v>986.86970087438397</v>
      </c>
      <c r="N336" s="20">
        <v>-433.67964176872499</v>
      </c>
      <c r="O336" s="20">
        <v>433.04616220639627</v>
      </c>
      <c r="P336" s="20" t="b">
        <f>IF(ISERROR(VLOOKUP(Table1[[#This Row],[Base ]],Stock,1,FALSE)),FALSE,TRUE)</f>
        <v>0</v>
      </c>
      <c r="Q336" s="29" t="b">
        <f>IF(ISERROR(VLOOKUP(Table1[[#This Row],[Additive]],Stock,1,FALSE)),FALSE,TRUE)</f>
        <v>0</v>
      </c>
    </row>
    <row r="337" spans="1:17" ht="12.75">
      <c r="A337" s="4" t="s">
        <v>314</v>
      </c>
      <c r="B337" s="4" t="s">
        <v>56</v>
      </c>
      <c r="C337" s="35" t="str">
        <f>CONCATENATE(Table1[[#This Row],[Base ]],"-",Table1[[#This Row],[Additive]])</f>
        <v>Grilled Onions-Gokhru</v>
      </c>
      <c r="D337" s="4">
        <v>0</v>
      </c>
      <c r="E337" s="4">
        <v>0</v>
      </c>
      <c r="F337" s="4">
        <v>0</v>
      </c>
      <c r="G337" s="4">
        <v>0</v>
      </c>
      <c r="H337" s="4">
        <v>-1</v>
      </c>
      <c r="I337" s="4">
        <v>2</v>
      </c>
      <c r="J337" s="4">
        <v>-1</v>
      </c>
      <c r="K337" s="20">
        <v>710.85000000000105</v>
      </c>
      <c r="L337" s="20">
        <v>-100</v>
      </c>
      <c r="M337" s="20">
        <v>853.55680780970704</v>
      </c>
      <c r="N337" s="20">
        <v>-561.93455813643004</v>
      </c>
      <c r="O337" s="20">
        <v>483.47571706957035</v>
      </c>
      <c r="P337" s="20" t="b">
        <f>IF(ISERROR(VLOOKUP(Table1[[#This Row],[Base ]],Stock,1,FALSE)),FALSE,TRUE)</f>
        <v>0</v>
      </c>
      <c r="Q337" s="29" t="b">
        <f>IF(ISERROR(VLOOKUP(Table1[[#This Row],[Additive]],Stock,1,FALSE)),FALSE,TRUE)</f>
        <v>0</v>
      </c>
    </row>
    <row r="338" spans="1:17" ht="12.75">
      <c r="A338" s="4" t="s">
        <v>314</v>
      </c>
      <c r="B338" s="4" t="s">
        <v>41</v>
      </c>
      <c r="C338" s="35" t="str">
        <f>CONCATENATE(Table1[[#This Row],[Base ]],"-",Table1[[#This Row],[Additive]])</f>
        <v>Grilled Onions-Salt</v>
      </c>
      <c r="D338" s="4">
        <v>0</v>
      </c>
      <c r="E338" s="4">
        <v>1</v>
      </c>
      <c r="F338" s="4">
        <v>0</v>
      </c>
      <c r="G338" s="4">
        <v>0</v>
      </c>
      <c r="H338" s="4">
        <v>-1</v>
      </c>
      <c r="I338" s="4">
        <v>2</v>
      </c>
      <c r="J338" s="4">
        <v>-1</v>
      </c>
      <c r="K338" s="20">
        <v>710.85000000000105</v>
      </c>
      <c r="L338" s="20">
        <v>-100</v>
      </c>
      <c r="M338" s="20">
        <v>304.042133226396</v>
      </c>
      <c r="N338" s="20">
        <v>261.59143484259198</v>
      </c>
      <c r="O338" s="20">
        <v>544.28026440466829</v>
      </c>
      <c r="P338" s="20" t="b">
        <f>IF(ISERROR(VLOOKUP(Table1[[#This Row],[Base ]],Stock,1,FALSE)),FALSE,TRUE)</f>
        <v>0</v>
      </c>
      <c r="Q338" s="29" t="b">
        <f>IF(ISERROR(VLOOKUP(Table1[[#This Row],[Additive]],Stock,1,FALSE)),FALSE,TRUE)</f>
        <v>0</v>
      </c>
    </row>
    <row r="339" spans="1:17" ht="12.75">
      <c r="A339" s="4" t="s">
        <v>314</v>
      </c>
      <c r="B339" s="4" t="s">
        <v>57</v>
      </c>
      <c r="C339" s="35" t="str">
        <f>CONCATENATE(Table1[[#This Row],[Base ]],"-",Table1[[#This Row],[Additive]])</f>
        <v>Grilled Onions-Hogweed</v>
      </c>
      <c r="D339" s="4">
        <v>0</v>
      </c>
      <c r="E339" s="4">
        <v>0</v>
      </c>
      <c r="F339" s="4">
        <v>0</v>
      </c>
      <c r="G339" s="4">
        <v>0</v>
      </c>
      <c r="H339" s="4">
        <v>-1</v>
      </c>
      <c r="I339" s="4">
        <v>2</v>
      </c>
      <c r="J339" s="4">
        <v>-1</v>
      </c>
      <c r="K339" s="20">
        <v>710.85000000000105</v>
      </c>
      <c r="L339" s="20">
        <v>-100</v>
      </c>
      <c r="M339" s="20">
        <v>667.935362340295</v>
      </c>
      <c r="N339" s="20">
        <v>-660.71988492623404</v>
      </c>
      <c r="O339" s="20">
        <v>562.35972071011008</v>
      </c>
      <c r="P339" s="20" t="b">
        <f>IF(ISERROR(VLOOKUP(Table1[[#This Row],[Base ]],Stock,1,FALSE)),FALSE,TRUE)</f>
        <v>0</v>
      </c>
      <c r="Q339" s="29" t="b">
        <f>IF(ISERROR(VLOOKUP(Table1[[#This Row],[Additive]],Stock,1,FALSE)),FALSE,TRUE)</f>
        <v>0</v>
      </c>
    </row>
    <row r="340" spans="1:17" ht="12.75">
      <c r="A340" s="4" t="s">
        <v>314</v>
      </c>
      <c r="B340" s="3" t="s">
        <v>315</v>
      </c>
      <c r="C340" s="13" t="str">
        <f>CONCATENATE(Table1[[#This Row],[Base ]],"-",Table1[[#This Row],[Additive]])</f>
        <v>Grilled Onions-Queen Lionfish</v>
      </c>
      <c r="D340" s="4">
        <v>0</v>
      </c>
      <c r="E340" s="4">
        <v>0</v>
      </c>
      <c r="F340" s="4">
        <v>0</v>
      </c>
      <c r="G340" s="4">
        <v>0</v>
      </c>
      <c r="H340" s="4">
        <v>-1</v>
      </c>
      <c r="I340" s="4">
        <v>2</v>
      </c>
      <c r="J340" s="4">
        <v>-1</v>
      </c>
      <c r="K340" s="20">
        <v>710.85000000000105</v>
      </c>
      <c r="L340" s="20">
        <v>-100</v>
      </c>
      <c r="M340" s="20">
        <v>366.16812950205298</v>
      </c>
      <c r="N340" s="20">
        <v>370.191716101135</v>
      </c>
      <c r="O340" s="20">
        <v>582.9972913660016</v>
      </c>
      <c r="P340" s="20" t="b">
        <f>IF(ISERROR(VLOOKUP(Table1[[#This Row],[Base ]],Stock,1,FALSE)),FALSE,TRUE)</f>
        <v>0</v>
      </c>
      <c r="Q340" s="29" t="b">
        <f>IF(ISERROR(VLOOKUP(Table1[[#This Row],[Additive]],Stock,1,FALSE)),FALSE,TRUE)</f>
        <v>0</v>
      </c>
    </row>
    <row r="341" spans="1:17" ht="12.75">
      <c r="A341" s="4" t="s">
        <v>314</v>
      </c>
      <c r="B341" s="4" t="s">
        <v>171</v>
      </c>
      <c r="C341" s="35" t="str">
        <f>CONCATENATE(Table1[[#This Row],[Base ]],"-",Table1[[#This Row],[Additive]])</f>
        <v>Grilled Onions-Blooded Harebell</v>
      </c>
      <c r="D341" s="4">
        <v>0</v>
      </c>
      <c r="E341" s="4">
        <v>-1</v>
      </c>
      <c r="F341" s="4">
        <v>-1</v>
      </c>
      <c r="G341" s="4">
        <v>0</v>
      </c>
      <c r="H341" s="4">
        <v>0</v>
      </c>
      <c r="I341" s="4">
        <v>1</v>
      </c>
      <c r="J341" s="4">
        <v>-1</v>
      </c>
      <c r="K341" s="20">
        <v>710.85000000000105</v>
      </c>
      <c r="L341" s="20">
        <v>-100</v>
      </c>
      <c r="M341" s="20">
        <v>840.19743197657897</v>
      </c>
      <c r="N341" s="20">
        <v>570.99066085268498</v>
      </c>
      <c r="O341" s="20">
        <v>683.34414836922281</v>
      </c>
      <c r="P341" s="20" t="b">
        <f>IF(ISERROR(VLOOKUP(Table1[[#This Row],[Base ]],Stock,1,FALSE)),FALSE,TRUE)</f>
        <v>0</v>
      </c>
      <c r="Q341" s="29" t="b">
        <f>IF(ISERROR(VLOOKUP(Table1[[#This Row],[Additive]],Stock,1,FALSE)),FALSE,TRUE)</f>
        <v>0</v>
      </c>
    </row>
    <row r="342" spans="1:17" ht="12.75">
      <c r="A342" s="4" t="s">
        <v>314</v>
      </c>
      <c r="B342" s="4" t="s">
        <v>273</v>
      </c>
      <c r="C342" s="35" t="str">
        <f>CONCATENATE(Table1[[#This Row],[Base ]],"-",Table1[[#This Row],[Additive]])</f>
        <v>Grilled Onions-Shrubby Basil</v>
      </c>
      <c r="D342" s="4">
        <v>0</v>
      </c>
      <c r="E342" s="4">
        <v>0</v>
      </c>
      <c r="F342" s="4">
        <v>0</v>
      </c>
      <c r="G342" s="4">
        <v>0</v>
      </c>
      <c r="H342" s="4">
        <v>-1</v>
      </c>
      <c r="I342" s="4">
        <v>1</v>
      </c>
      <c r="J342" s="4">
        <v>-1</v>
      </c>
      <c r="K342" s="20">
        <v>710.85000000000105</v>
      </c>
      <c r="L342" s="20">
        <v>-100</v>
      </c>
      <c r="M342" s="20">
        <v>450.785607643893</v>
      </c>
      <c r="N342" s="20">
        <v>-747.70256757973596</v>
      </c>
      <c r="O342" s="20">
        <v>697.96282438317166</v>
      </c>
      <c r="P342" s="20" t="b">
        <f>IF(ISERROR(VLOOKUP(Table1[[#This Row],[Base ]],Stock,1,FALSE)),FALSE,TRUE)</f>
        <v>0</v>
      </c>
      <c r="Q342" s="29" t="b">
        <f>IF(ISERROR(VLOOKUP(Table1[[#This Row],[Additive]],Stock,1,FALSE)),FALSE,TRUE)</f>
        <v>0</v>
      </c>
    </row>
    <row r="343" spans="1:17" ht="12.75">
      <c r="A343" s="4" t="s">
        <v>314</v>
      </c>
      <c r="B343" s="4" t="s">
        <v>229</v>
      </c>
      <c r="C343" s="35" t="str">
        <f>CONCATENATE(Table1[[#This Row],[Base ]],"-",Table1[[#This Row],[Additive]])</f>
        <v>Grilled Onions-Crimson Nightshade</v>
      </c>
      <c r="D343" s="4">
        <v>0</v>
      </c>
      <c r="E343" s="4">
        <v>0</v>
      </c>
      <c r="F343" s="4">
        <v>0</v>
      </c>
      <c r="G343" s="4">
        <v>0</v>
      </c>
      <c r="H343" s="4">
        <v>-1</v>
      </c>
      <c r="I343" s="4">
        <v>1</v>
      </c>
      <c r="J343" s="4">
        <v>-1</v>
      </c>
      <c r="K343" s="20">
        <v>710.85000000000105</v>
      </c>
      <c r="L343" s="20">
        <v>-100</v>
      </c>
      <c r="M343" s="20">
        <v>439.38989424596502</v>
      </c>
      <c r="N343" s="20">
        <v>-788.78246608351299</v>
      </c>
      <c r="O343" s="20">
        <v>740.34578042971123</v>
      </c>
      <c r="P343" s="20" t="b">
        <f>IF(ISERROR(VLOOKUP(Table1[[#This Row],[Base ]],Stock,1,FALSE)),FALSE,TRUE)</f>
        <v>0</v>
      </c>
      <c r="Q343" s="29" t="b">
        <f>IF(ISERROR(VLOOKUP(Table1[[#This Row],[Additive]],Stock,1,FALSE)),FALSE,TRUE)</f>
        <v>0</v>
      </c>
    </row>
    <row r="344" spans="1:17" ht="12.75">
      <c r="A344" s="4" t="s">
        <v>314</v>
      </c>
      <c r="B344" s="4" t="s">
        <v>229</v>
      </c>
      <c r="C344" s="35" t="str">
        <f>CONCATENATE(Table1[[#This Row],[Base ]],"-",Table1[[#This Row],[Additive]])</f>
        <v>Grilled Onions-Crimson Nightshade</v>
      </c>
      <c r="D344" s="4">
        <v>0</v>
      </c>
      <c r="E344" s="4">
        <v>0</v>
      </c>
      <c r="F344" s="4">
        <v>1</v>
      </c>
      <c r="G344" s="4">
        <v>0</v>
      </c>
      <c r="H344" s="4">
        <v>0</v>
      </c>
      <c r="I344" s="4">
        <v>0</v>
      </c>
      <c r="J344" s="4">
        <v>1</v>
      </c>
      <c r="K344" s="20">
        <v>710.85000000000105</v>
      </c>
      <c r="L344" s="20">
        <v>-100</v>
      </c>
      <c r="M344" s="20">
        <v>439.38989424596502</v>
      </c>
      <c r="N344" s="20">
        <v>-788.78246608351299</v>
      </c>
      <c r="O344" s="20">
        <v>740.34578042971123</v>
      </c>
      <c r="P344" s="20" t="b">
        <f>IF(ISERROR(VLOOKUP(Table1[[#This Row],[Base ]],Stock,1,FALSE)),FALSE,TRUE)</f>
        <v>0</v>
      </c>
      <c r="Q344" s="29" t="b">
        <f>IF(ISERROR(VLOOKUP(Table1[[#This Row],[Additive]],Stock,1,FALSE)),FALSE,TRUE)</f>
        <v>0</v>
      </c>
    </row>
    <row r="345" spans="1:17" ht="12.75">
      <c r="A345" s="4" t="s">
        <v>314</v>
      </c>
      <c r="B345" s="4" t="s">
        <v>54</v>
      </c>
      <c r="C345" s="35" t="str">
        <f>CONCATENATE(Table1[[#This Row],[Base ]],"-",Table1[[#This Row],[Additive]])</f>
        <v>Grilled Onions-Digweed</v>
      </c>
      <c r="D345" s="4">
        <v>0</v>
      </c>
      <c r="E345" s="4">
        <v>0</v>
      </c>
      <c r="F345" s="4">
        <v>0</v>
      </c>
      <c r="G345" s="4">
        <v>0</v>
      </c>
      <c r="H345" s="4">
        <v>0</v>
      </c>
      <c r="I345" s="4">
        <v>1</v>
      </c>
      <c r="J345" s="4">
        <v>0</v>
      </c>
      <c r="K345" s="20">
        <v>710.85000000000105</v>
      </c>
      <c r="L345" s="20">
        <v>-100</v>
      </c>
      <c r="M345" s="20">
        <v>386.49904166753998</v>
      </c>
      <c r="N345" s="20">
        <v>-817.98419514298598</v>
      </c>
      <c r="O345" s="20">
        <v>787.84823960348308</v>
      </c>
      <c r="P345" s="20" t="b">
        <f>IF(ISERROR(VLOOKUP(Table1[[#This Row],[Base ]],Stock,1,FALSE)),FALSE,TRUE)</f>
        <v>0</v>
      </c>
      <c r="Q345" s="29" t="b">
        <f>IF(ISERROR(VLOOKUP(Table1[[#This Row],[Additive]],Stock,1,FALSE)),FALSE,TRUE)</f>
        <v>0</v>
      </c>
    </row>
    <row r="346" spans="1:17" ht="12.75">
      <c r="A346" s="4" t="s">
        <v>314</v>
      </c>
      <c r="B346" s="4" t="s">
        <v>66</v>
      </c>
      <c r="C346" s="35" t="str">
        <f>CONCATENATE(Table1[[#This Row],[Base ]],"-",Table1[[#This Row],[Additive]])</f>
        <v>Grilled Onions-Ipomoea</v>
      </c>
      <c r="D346" s="4">
        <v>0</v>
      </c>
      <c r="E346" s="4">
        <v>1</v>
      </c>
      <c r="F346" s="4">
        <v>0</v>
      </c>
      <c r="G346" s="4">
        <v>0</v>
      </c>
      <c r="H346" s="4">
        <v>1</v>
      </c>
      <c r="I346" s="4">
        <v>0</v>
      </c>
      <c r="J346" s="4">
        <v>0</v>
      </c>
      <c r="K346" s="20">
        <v>710.85000000000105</v>
      </c>
      <c r="L346" s="20">
        <v>-100</v>
      </c>
      <c r="M346" s="20">
        <v>859.89437472915597</v>
      </c>
      <c r="N346" s="20">
        <v>-994.11610982463299</v>
      </c>
      <c r="O346" s="20">
        <v>906.45344253653752</v>
      </c>
      <c r="P346" s="20" t="b">
        <f>IF(ISERROR(VLOOKUP(Table1[[#This Row],[Base ]],Stock,1,FALSE)),FALSE,TRUE)</f>
        <v>0</v>
      </c>
      <c r="Q346" s="29" t="b">
        <f>IF(ISERROR(VLOOKUP(Table1[[#This Row],[Additive]],Stock,1,FALSE)),FALSE,TRUE)</f>
        <v>0</v>
      </c>
    </row>
    <row r="347" spans="1:17" ht="12.75">
      <c r="A347" s="4" t="s">
        <v>314</v>
      </c>
      <c r="B347" s="4" t="s">
        <v>53</v>
      </c>
      <c r="C347" s="35" t="str">
        <f>CONCATENATE(Table1[[#This Row],[Base ]],"-",Table1[[#This Row],[Additive]])</f>
        <v>Grilled Onions-Dewplant</v>
      </c>
      <c r="D347" s="4">
        <v>0</v>
      </c>
      <c r="E347" s="4">
        <v>1</v>
      </c>
      <c r="F347" s="4">
        <v>0</v>
      </c>
      <c r="G347" s="4">
        <v>0</v>
      </c>
      <c r="H347" s="4">
        <v>0</v>
      </c>
      <c r="I347" s="4">
        <v>1</v>
      </c>
      <c r="J347" s="4">
        <v>0</v>
      </c>
      <c r="K347" s="20">
        <v>710.85000000000105</v>
      </c>
      <c r="L347" s="20">
        <v>-100</v>
      </c>
      <c r="M347" s="20">
        <v>131.636423466645</v>
      </c>
      <c r="N347" s="20">
        <v>-903.29955425407002</v>
      </c>
      <c r="O347" s="20">
        <v>990.34263823454023</v>
      </c>
      <c r="P347" s="20" t="b">
        <f>IF(ISERROR(VLOOKUP(Table1[[#This Row],[Base ]],Stock,1,FALSE)),FALSE,TRUE)</f>
        <v>0</v>
      </c>
      <c r="Q347" s="29" t="b">
        <f>IF(ISERROR(VLOOKUP(Table1[[#This Row],[Additive]],Stock,1,FALSE)),FALSE,TRUE)</f>
        <v>0</v>
      </c>
    </row>
    <row r="348" spans="1:17" ht="12.75">
      <c r="A348" s="4" t="s">
        <v>314</v>
      </c>
      <c r="B348" s="4" t="s">
        <v>70</v>
      </c>
      <c r="C348" s="35" t="str">
        <f>CONCATENATE(Table1[[#This Row],[Base ]],"-",Table1[[#This Row],[Additive]])</f>
        <v>Grilled Onions-Medicago</v>
      </c>
      <c r="D348" s="4">
        <v>0</v>
      </c>
      <c r="E348" s="4">
        <v>0</v>
      </c>
      <c r="F348" s="4">
        <v>0</v>
      </c>
      <c r="G348" s="4">
        <v>0</v>
      </c>
      <c r="H348" s="4">
        <v>0</v>
      </c>
      <c r="I348" s="4">
        <v>0</v>
      </c>
      <c r="J348" s="4">
        <v>0</v>
      </c>
      <c r="K348" s="20">
        <v>710.85000000000105</v>
      </c>
      <c r="L348" s="20">
        <v>-100</v>
      </c>
      <c r="M348" s="20">
        <v>-139.904208264646</v>
      </c>
      <c r="N348" s="20">
        <v>-880.222979083724</v>
      </c>
      <c r="O348" s="20">
        <v>1154.3529009667225</v>
      </c>
      <c r="P348" s="20" t="b">
        <f>IF(ISERROR(VLOOKUP(Table1[[#This Row],[Base ]],Stock,1,FALSE)),FALSE,TRUE)</f>
        <v>0</v>
      </c>
      <c r="Q348" s="29" t="b">
        <f>IF(ISERROR(VLOOKUP(Table1[[#This Row],[Additive]],Stock,1,FALSE)),FALSE,TRUE)</f>
        <v>0</v>
      </c>
    </row>
    <row r="349" spans="1:17" ht="12.75">
      <c r="A349" s="3" t="s">
        <v>0</v>
      </c>
      <c r="B349" s="3" t="s">
        <v>284</v>
      </c>
      <c r="C349" s="13" t="str">
        <f>CONCATENATE(Table1[[#This Row],[Base ]],"-",Table1[[#This Row],[Additive]])</f>
        <v>Honey-Crumpled Leaf Basil</v>
      </c>
      <c r="D349" s="4">
        <v>0</v>
      </c>
      <c r="E349" s="4">
        <v>1</v>
      </c>
      <c r="F349" s="4">
        <v>0</v>
      </c>
      <c r="G349" s="4">
        <v>0</v>
      </c>
      <c r="H349" s="4">
        <v>0</v>
      </c>
      <c r="I349" s="4">
        <v>1</v>
      </c>
      <c r="J349" s="4">
        <v>0</v>
      </c>
      <c r="K349" s="20">
        <v>-21.5825195891885</v>
      </c>
      <c r="L349" s="20">
        <v>427.02795262479998</v>
      </c>
      <c r="M349" s="20">
        <v>0.4</v>
      </c>
      <c r="N349" s="20">
        <v>387.75</v>
      </c>
      <c r="O349" s="20">
        <v>45.010984546942403</v>
      </c>
      <c r="P349" s="20" t="b">
        <f>IF(ISERROR(VLOOKUP(Table1[[#This Row],[Base ]],Stock,1,FALSE)),FALSE,TRUE)</f>
        <v>0</v>
      </c>
      <c r="Q349" s="29" t="b">
        <f>IF(ISERROR(VLOOKUP(Table1[[#This Row],[Additive]],Stock,1,FALSE)),FALSE,TRUE)</f>
        <v>0</v>
      </c>
    </row>
    <row r="350" spans="1:17" ht="12.75">
      <c r="A350" s="4" t="s">
        <v>0</v>
      </c>
      <c r="B350" s="4" t="s">
        <v>242</v>
      </c>
      <c r="C350" s="35" t="str">
        <f>CONCATENATE(Table1[[#This Row],[Base ]],"-",Table1[[#This Row],[Additive]])</f>
        <v>Honey-Blueberry Tea Tree</v>
      </c>
      <c r="D350" s="4">
        <v>0</v>
      </c>
      <c r="E350" s="4">
        <v>-2</v>
      </c>
      <c r="F350" s="4">
        <v>0</v>
      </c>
      <c r="G350" s="4">
        <v>0</v>
      </c>
      <c r="H350" s="4">
        <v>0</v>
      </c>
      <c r="I350" s="4">
        <v>1</v>
      </c>
      <c r="J350" s="4">
        <v>-3</v>
      </c>
      <c r="K350" s="20">
        <v>-21.5825195891885</v>
      </c>
      <c r="L350" s="20">
        <v>427.02795262479998</v>
      </c>
      <c r="M350" s="20">
        <v>-18.737127365294899</v>
      </c>
      <c r="N350" s="20">
        <v>491.72061461073002</v>
      </c>
      <c r="O350" s="20">
        <v>64.755206522206322</v>
      </c>
      <c r="P350" s="20" t="b">
        <f>IF(ISERROR(VLOOKUP(Table1[[#This Row],[Base ]],Stock,1,FALSE)),FALSE,TRUE)</f>
        <v>0</v>
      </c>
      <c r="Q350" s="29" t="b">
        <f>IF(ISERROR(VLOOKUP(Table1[[#This Row],[Additive]],Stock,1,FALSE)),FALSE,TRUE)</f>
        <v>0</v>
      </c>
    </row>
    <row r="351" spans="1:17" ht="12.75">
      <c r="A351" s="4" t="s">
        <v>0</v>
      </c>
      <c r="B351" s="4" t="s">
        <v>283</v>
      </c>
      <c r="C351" s="35" t="str">
        <f>CONCATENATE(Table1[[#This Row],[Base ]],"-",Table1[[#This Row],[Additive]])</f>
        <v>Honey-Fish Oil</v>
      </c>
      <c r="D351" s="4">
        <v>0</v>
      </c>
      <c r="E351" s="4">
        <v>1</v>
      </c>
      <c r="F351" s="4">
        <v>0</v>
      </c>
      <c r="G351" s="4">
        <v>0</v>
      </c>
      <c r="H351" s="4">
        <v>0</v>
      </c>
      <c r="I351" s="4">
        <v>1</v>
      </c>
      <c r="J351" s="4">
        <v>0</v>
      </c>
      <c r="K351" s="20">
        <v>-21.5825195891885</v>
      </c>
      <c r="L351" s="20">
        <v>427.02795262479998</v>
      </c>
      <c r="M351" s="20">
        <v>23.717153034565602</v>
      </c>
      <c r="N351" s="20">
        <v>481.715285379156</v>
      </c>
      <c r="O351" s="20">
        <v>71.012426402742776</v>
      </c>
      <c r="P351" s="20" t="b">
        <f>IF(ISERROR(VLOOKUP(Table1[[#This Row],[Base ]],Stock,1,FALSE)),FALSE,TRUE)</f>
        <v>0</v>
      </c>
      <c r="Q351" s="29" t="b">
        <f>IF(ISERROR(VLOOKUP(Table1[[#This Row],[Additive]],Stock,1,FALSE)),FALSE,TRUE)</f>
        <v>0</v>
      </c>
    </row>
    <row r="352" spans="1:17" ht="12.75">
      <c r="A352" s="4" t="s">
        <v>0</v>
      </c>
      <c r="B352" s="4" t="s">
        <v>283</v>
      </c>
      <c r="C352" s="35" t="str">
        <f>CONCATENATE(Table1[[#This Row],[Base ]],"-",Table1[[#This Row],[Additive]])</f>
        <v>Honey-Fish Oil</v>
      </c>
      <c r="D352" s="4">
        <v>0</v>
      </c>
      <c r="E352" s="2">
        <f>1</f>
        <v>1</v>
      </c>
      <c r="F352" s="4">
        <v>0</v>
      </c>
      <c r="G352" s="4">
        <v>0</v>
      </c>
      <c r="H352" s="4">
        <v>0</v>
      </c>
      <c r="I352" s="4">
        <v>1</v>
      </c>
      <c r="J352" s="4">
        <v>0</v>
      </c>
      <c r="K352" s="20">
        <v>-21.5825195891885</v>
      </c>
      <c r="L352" s="20">
        <v>427.02795262479998</v>
      </c>
      <c r="M352" s="20">
        <v>23.717153034565602</v>
      </c>
      <c r="N352" s="20">
        <v>481.715285379156</v>
      </c>
      <c r="O352" s="20">
        <v>71.012426402742776</v>
      </c>
      <c r="P352" s="20" t="b">
        <f>IF(ISERROR(VLOOKUP(Table1[[#This Row],[Base ]],Stock,1,FALSE)),FALSE,TRUE)</f>
        <v>0</v>
      </c>
      <c r="Q352" s="29" t="b">
        <f>IF(ISERROR(VLOOKUP(Table1[[#This Row],[Additive]],Stock,1,FALSE)),FALSE,TRUE)</f>
        <v>0</v>
      </c>
    </row>
    <row r="353" spans="1:17" ht="12.75">
      <c r="A353" s="3" t="s">
        <v>0</v>
      </c>
      <c r="B353" s="3" t="s">
        <v>174</v>
      </c>
      <c r="C353" s="13" t="str">
        <f>CONCATENATE(Table1[[#This Row],[Base ]],"-",Table1[[#This Row],[Additive]])</f>
        <v>Honey-Lima Chub Meat</v>
      </c>
      <c r="D353" s="4">
        <v>0</v>
      </c>
      <c r="E353" s="4">
        <v>1</v>
      </c>
      <c r="F353" s="4">
        <v>0</v>
      </c>
      <c r="G353" s="4">
        <v>1</v>
      </c>
      <c r="H353" s="4">
        <v>0</v>
      </c>
      <c r="I353" s="4">
        <v>0</v>
      </c>
      <c r="J353" s="4">
        <v>0</v>
      </c>
      <c r="K353" s="20">
        <v>-21.5825195891885</v>
      </c>
      <c r="L353" s="20">
        <v>427.02795262479998</v>
      </c>
      <c r="M353" s="20">
        <v>40.994453197238599</v>
      </c>
      <c r="N353" s="20">
        <v>363.44913280046302</v>
      </c>
      <c r="O353" s="20">
        <v>89.208429273072284</v>
      </c>
      <c r="P353" s="20" t="b">
        <f>IF(ISERROR(VLOOKUP(Table1[[#This Row],[Base ]],Stock,1,FALSE)),FALSE,TRUE)</f>
        <v>0</v>
      </c>
      <c r="Q353" s="29" t="b">
        <f>IF(ISERROR(VLOOKUP(Table1[[#This Row],[Additive]],Stock,1,FALSE)),FALSE,TRUE)</f>
        <v>0</v>
      </c>
    </row>
    <row r="354" spans="1:17" ht="12.75">
      <c r="A354" s="3" t="s">
        <v>0</v>
      </c>
      <c r="B354" s="3" t="s">
        <v>280</v>
      </c>
      <c r="C354" s="13" t="str">
        <f>CONCATENATE(Table1[[#This Row],[Base ]],"-",Table1[[#This Row],[Additive]])</f>
        <v>Honey-Apothecary's Scythe</v>
      </c>
      <c r="D354" s="4">
        <v>0</v>
      </c>
      <c r="E354" s="4">
        <v>1</v>
      </c>
      <c r="F354" s="4">
        <v>0</v>
      </c>
      <c r="G354" s="4">
        <v>0</v>
      </c>
      <c r="H354" s="4">
        <v>0</v>
      </c>
      <c r="I354" s="4">
        <v>1</v>
      </c>
      <c r="J354" s="4">
        <v>0</v>
      </c>
      <c r="K354" s="20">
        <v>-21.5825195891885</v>
      </c>
      <c r="L354" s="20">
        <v>427.02795262479998</v>
      </c>
      <c r="M354" s="20">
        <v>-20.785314198196801</v>
      </c>
      <c r="N354" s="20">
        <v>328.66798451138402</v>
      </c>
      <c r="O354" s="20">
        <v>98.363198726493394</v>
      </c>
      <c r="P354" s="20" t="b">
        <f>IF(ISERROR(VLOOKUP(Table1[[#This Row],[Base ]],Stock,1,FALSE)),FALSE,TRUE)</f>
        <v>0</v>
      </c>
      <c r="Q354" s="29" t="b">
        <f>IF(ISERROR(VLOOKUP(Table1[[#This Row],[Additive]],Stock,1,FALSE)),FALSE,TRUE)</f>
        <v>0</v>
      </c>
    </row>
    <row r="355" spans="1:17" ht="12.75">
      <c r="A355" s="3" t="s">
        <v>0</v>
      </c>
      <c r="B355" s="3" t="s">
        <v>289</v>
      </c>
      <c r="C355" s="13" t="str">
        <f>CONCATENATE(Table1[[#This Row],[Base ]],"-",Table1[[#This Row],[Additive]])</f>
        <v>Honey-Orange Spongefish Meat</v>
      </c>
      <c r="D355" s="4">
        <v>0</v>
      </c>
      <c r="E355" s="4">
        <v>0</v>
      </c>
      <c r="F355" s="4">
        <v>1</v>
      </c>
      <c r="G355" s="4">
        <v>0</v>
      </c>
      <c r="H355" s="4">
        <v>0</v>
      </c>
      <c r="I355" s="4">
        <v>1</v>
      </c>
      <c r="J355" s="4">
        <v>-1</v>
      </c>
      <c r="K355" s="20">
        <v>-21.5825195891885</v>
      </c>
      <c r="L355" s="20">
        <v>427.02795262479998</v>
      </c>
      <c r="M355" s="20">
        <v>-29.828829948439498</v>
      </c>
      <c r="N355" s="20">
        <v>317.57417101458498</v>
      </c>
      <c r="O355" s="20">
        <v>109.7639829056769</v>
      </c>
      <c r="P355" s="20" t="b">
        <f>IF(ISERROR(VLOOKUP(Table1[[#This Row],[Base ]],Stock,1,FALSE)),FALSE,TRUE)</f>
        <v>0</v>
      </c>
      <c r="Q355" s="29" t="b">
        <f>IF(ISERROR(VLOOKUP(Table1[[#This Row],[Additive]],Stock,1,FALSE)),FALSE,TRUE)</f>
        <v>0</v>
      </c>
    </row>
    <row r="356" spans="1:17" ht="12.75">
      <c r="A356" s="3" t="s">
        <v>0</v>
      </c>
      <c r="B356" s="3" t="s">
        <v>301</v>
      </c>
      <c r="C356" s="13" t="str">
        <f>CONCATENATE(Table1[[#This Row],[Base ]],"-",Table1[[#This Row],[Additive]])</f>
        <v>Honey-Crimson Clover</v>
      </c>
      <c r="D356" s="4">
        <v>0</v>
      </c>
      <c r="E356" s="4">
        <v>1</v>
      </c>
      <c r="F356" s="4">
        <v>0</v>
      </c>
      <c r="G356" s="4">
        <v>4</v>
      </c>
      <c r="H356" s="4">
        <v>0</v>
      </c>
      <c r="I356" s="4">
        <v>-3</v>
      </c>
      <c r="J356" s="4">
        <v>4</v>
      </c>
      <c r="K356" s="20">
        <v>-21.5825195891885</v>
      </c>
      <c r="L356" s="20">
        <v>427.02795262479998</v>
      </c>
      <c r="M356" s="20">
        <v>82.969130037591</v>
      </c>
      <c r="N356" s="20">
        <v>479.55911740056501</v>
      </c>
      <c r="O356" s="20">
        <v>117.00671225352603</v>
      </c>
      <c r="P356" s="20" t="b">
        <f>IF(ISERROR(VLOOKUP(Table1[[#This Row],[Base ]],Stock,1,FALSE)),FALSE,TRUE)</f>
        <v>0</v>
      </c>
      <c r="Q356" s="29" t="b">
        <f>IF(ISERROR(VLOOKUP(Table1[[#This Row],[Additive]],Stock,1,FALSE)),FALSE,TRUE)</f>
        <v>0</v>
      </c>
    </row>
    <row r="357" spans="1:17" ht="12.75">
      <c r="A357" s="4" t="s">
        <v>0</v>
      </c>
      <c r="B357" s="4" t="s">
        <v>246</v>
      </c>
      <c r="C357" s="35" t="str">
        <f>CONCATENATE(Table1[[#This Row],[Base ]],"-",Table1[[#This Row],[Additive]])</f>
        <v>Honey-Weeping Patala</v>
      </c>
      <c r="D357" s="4">
        <v>0</v>
      </c>
      <c r="E357" s="4">
        <v>1</v>
      </c>
      <c r="F357" s="4">
        <v>0</v>
      </c>
      <c r="G357" s="4">
        <v>0</v>
      </c>
      <c r="H357" s="4">
        <v>0</v>
      </c>
      <c r="I357" s="4">
        <v>1</v>
      </c>
      <c r="J357" s="4">
        <v>0</v>
      </c>
      <c r="K357" s="20">
        <v>-21.5825195891885</v>
      </c>
      <c r="L357" s="20">
        <v>427.02795262479998</v>
      </c>
      <c r="M357" s="20">
        <v>66.513902144375194</v>
      </c>
      <c r="N357" s="20">
        <v>342.04514291755999</v>
      </c>
      <c r="O357" s="20">
        <v>122.40529999961144</v>
      </c>
      <c r="P357" s="20" t="b">
        <f>IF(ISERROR(VLOOKUP(Table1[[#This Row],[Base ]],Stock,1,FALSE)),FALSE,TRUE)</f>
        <v>0</v>
      </c>
      <c r="Q357" s="29" t="b">
        <f>IF(ISERROR(VLOOKUP(Table1[[#This Row],[Additive]],Stock,1,FALSE)),FALSE,TRUE)</f>
        <v>0</v>
      </c>
    </row>
    <row r="358" spans="1:17" ht="12.75">
      <c r="A358" s="3" t="s">
        <v>0</v>
      </c>
      <c r="B358" s="3" t="s">
        <v>190</v>
      </c>
      <c r="C358" s="13" t="str">
        <f>CONCATENATE(Table1[[#This Row],[Base ]],"-",Table1[[#This Row],[Additive]])</f>
        <v>Honey-Hylian Loach Meat</v>
      </c>
      <c r="D358" s="4">
        <v>0</v>
      </c>
      <c r="E358" s="4">
        <v>0</v>
      </c>
      <c r="F358" s="4">
        <v>1</v>
      </c>
      <c r="G358" s="4">
        <v>0</v>
      </c>
      <c r="H358" s="4">
        <v>0</v>
      </c>
      <c r="I358" s="4">
        <v>0</v>
      </c>
      <c r="J358" s="4">
        <v>1</v>
      </c>
      <c r="K358" s="20">
        <v>-21.5825195891885</v>
      </c>
      <c r="L358" s="20">
        <v>427.02795262479998</v>
      </c>
      <c r="M358" s="20">
        <v>68.556974609693398</v>
      </c>
      <c r="N358" s="20">
        <v>562.75385600834602</v>
      </c>
      <c r="O358" s="20">
        <v>162.93142503430681</v>
      </c>
      <c r="P358" s="20" t="b">
        <f>IF(ISERROR(VLOOKUP(Table1[[#This Row],[Base ]],Stock,1,FALSE)),FALSE,TRUE)</f>
        <v>0</v>
      </c>
      <c r="Q358" s="29" t="b">
        <f>IF(ISERROR(VLOOKUP(Table1[[#This Row],[Additive]],Stock,1,FALSE)),FALSE,TRUE)</f>
        <v>0</v>
      </c>
    </row>
    <row r="359" spans="1:17" ht="12.75">
      <c r="A359" s="3" t="s">
        <v>0</v>
      </c>
      <c r="B359" s="3" t="s">
        <v>198</v>
      </c>
      <c r="C359" s="13" t="str">
        <f>CONCATENATE(Table1[[#This Row],[Base ]],"-",Table1[[#This Row],[Additive]])</f>
        <v>Honey-Pale Skirret</v>
      </c>
      <c r="D359" s="4">
        <v>0</v>
      </c>
      <c r="E359" s="4">
        <v>1</v>
      </c>
      <c r="F359" s="4">
        <v>0</v>
      </c>
      <c r="G359" s="4">
        <v>0</v>
      </c>
      <c r="H359" s="4">
        <v>0</v>
      </c>
      <c r="I359" s="4">
        <v>1</v>
      </c>
      <c r="J359" s="4">
        <v>0</v>
      </c>
      <c r="K359" s="20">
        <v>-21.5825195891885</v>
      </c>
      <c r="L359" s="20">
        <v>427.02795262479998</v>
      </c>
      <c r="M359" s="20">
        <v>-142.57567981519199</v>
      </c>
      <c r="N359" s="20">
        <v>306.23878466920002</v>
      </c>
      <c r="O359" s="20">
        <v>170.96598467789283</v>
      </c>
      <c r="P359" s="20" t="b">
        <f>IF(ISERROR(VLOOKUP(Table1[[#This Row],[Base ]],Stock,1,FALSE)),FALSE,TRUE)</f>
        <v>0</v>
      </c>
      <c r="Q359" s="29" t="b">
        <f>IF(ISERROR(VLOOKUP(Table1[[#This Row],[Additive]],Stock,1,FALSE)),FALSE,TRUE)</f>
        <v>0</v>
      </c>
    </row>
    <row r="360" spans="1:17" ht="12.75">
      <c r="A360" s="3" t="s">
        <v>0</v>
      </c>
      <c r="B360" s="3" t="s">
        <v>99</v>
      </c>
      <c r="C360" s="13" t="str">
        <f>CONCATENATE(Table1[[#This Row],[Base ]],"-",Table1[[#This Row],[Additive]])</f>
        <v>Honey-Jaivanti</v>
      </c>
      <c r="D360" s="4">
        <v>0</v>
      </c>
      <c r="E360" s="4">
        <v>1</v>
      </c>
      <c r="F360" s="4">
        <v>0</v>
      </c>
      <c r="G360" s="4">
        <v>0</v>
      </c>
      <c r="H360" s="4">
        <v>0</v>
      </c>
      <c r="I360" s="4">
        <v>1</v>
      </c>
      <c r="J360" s="4">
        <v>0</v>
      </c>
      <c r="K360" s="20">
        <v>-21.5825195891885</v>
      </c>
      <c r="L360" s="20">
        <v>427.02795262479998</v>
      </c>
      <c r="M360" s="20">
        <v>-199.82936038025699</v>
      </c>
      <c r="N360" s="20">
        <v>378.31029249999</v>
      </c>
      <c r="O360" s="20">
        <v>184.78459529958934</v>
      </c>
      <c r="P360" s="20" t="b">
        <f>IF(ISERROR(VLOOKUP(Table1[[#This Row],[Base ]],Stock,1,FALSE)),FALSE,TRUE)</f>
        <v>0</v>
      </c>
      <c r="Q360" s="29" t="b">
        <f>IF(ISERROR(VLOOKUP(Table1[[#This Row],[Additive]],Stock,1,FALSE)),FALSE,TRUE)</f>
        <v>0</v>
      </c>
    </row>
    <row r="361" spans="1:17" ht="12.75">
      <c r="A361" s="4" t="s">
        <v>0</v>
      </c>
      <c r="B361" s="4" t="s">
        <v>313</v>
      </c>
      <c r="C361" s="35" t="str">
        <f>CONCATENATE(Table1[[#This Row],[Base ]],"-",Table1[[#This Row],[Additive]])</f>
        <v>Honey-Golden Thyme</v>
      </c>
      <c r="D361" s="4">
        <v>0</v>
      </c>
      <c r="E361" s="4">
        <v>1</v>
      </c>
      <c r="F361" s="4">
        <v>0</v>
      </c>
      <c r="G361" s="4">
        <v>0</v>
      </c>
      <c r="H361" s="4">
        <v>0</v>
      </c>
      <c r="I361" s="4">
        <v>1</v>
      </c>
      <c r="J361" s="4">
        <v>0</v>
      </c>
      <c r="K361" s="20">
        <v>-21.5825195891885</v>
      </c>
      <c r="L361" s="20">
        <v>427.02795262479998</v>
      </c>
      <c r="M361" s="20">
        <v>-141.89208733738101</v>
      </c>
      <c r="N361" s="20">
        <v>586.69438887033402</v>
      </c>
      <c r="O361" s="20">
        <v>199.91939114329583</v>
      </c>
      <c r="P361" s="20" t="b">
        <f>IF(ISERROR(VLOOKUP(Table1[[#This Row],[Base ]],Stock,1,FALSE)),FALSE,TRUE)</f>
        <v>0</v>
      </c>
      <c r="Q361" s="29" t="b">
        <f>IF(ISERROR(VLOOKUP(Table1[[#This Row],[Additive]],Stock,1,FALSE)),FALSE,TRUE)</f>
        <v>0</v>
      </c>
    </row>
    <row r="362" spans="1:17" ht="12.75">
      <c r="A362" s="4" t="s">
        <v>0</v>
      </c>
      <c r="B362" s="4" t="s">
        <v>282</v>
      </c>
      <c r="C362" s="35" t="str">
        <f>CONCATENATE(Table1[[#This Row],[Base ]],"-",Table1[[#This Row],[Additive]])</f>
        <v>Honey-Thunder Plant</v>
      </c>
      <c r="D362" s="4">
        <v>0</v>
      </c>
      <c r="E362" s="4">
        <v>1</v>
      </c>
      <c r="F362" s="4">
        <v>0</v>
      </c>
      <c r="G362" s="4">
        <v>0</v>
      </c>
      <c r="H362" s="4">
        <v>0</v>
      </c>
      <c r="I362" s="4">
        <v>1</v>
      </c>
      <c r="J362" s="4">
        <v>0</v>
      </c>
      <c r="K362" s="20">
        <v>-21.5825195891885</v>
      </c>
      <c r="L362" s="20">
        <v>427.02795262479998</v>
      </c>
      <c r="M362" s="20">
        <v>-118.494993708233</v>
      </c>
      <c r="N362" s="20">
        <v>234.657036382482</v>
      </c>
      <c r="O362" s="20">
        <v>215.40333575825466</v>
      </c>
      <c r="P362" s="20" t="b">
        <f>IF(ISERROR(VLOOKUP(Table1[[#This Row],[Base ]],Stock,1,FALSE)),FALSE,TRUE)</f>
        <v>0</v>
      </c>
      <c r="Q362" s="29" t="b">
        <f>IF(ISERROR(VLOOKUP(Table1[[#This Row],[Additive]],Stock,1,FALSE)),FALSE,TRUE)</f>
        <v>0</v>
      </c>
    </row>
    <row r="363" spans="1:17" ht="12.75">
      <c r="A363" s="4" t="s">
        <v>0</v>
      </c>
      <c r="B363" s="4" t="s">
        <v>186</v>
      </c>
      <c r="C363" s="35" t="str">
        <f>CONCATENATE(Table1[[#This Row],[Base ]],"-",Table1[[#This Row],[Additive]])</f>
        <v>Honey-Wild Yam</v>
      </c>
      <c r="D363" s="4">
        <v>0</v>
      </c>
      <c r="E363" s="4">
        <v>1</v>
      </c>
      <c r="F363" s="4">
        <v>0</v>
      </c>
      <c r="G363" s="4">
        <v>0</v>
      </c>
      <c r="H363" s="4">
        <v>3</v>
      </c>
      <c r="I363" s="4">
        <v>-2</v>
      </c>
      <c r="J363" s="4">
        <v>-3</v>
      </c>
      <c r="K363" s="20">
        <v>-21.5825195891885</v>
      </c>
      <c r="L363" s="20">
        <v>427.02795262479998</v>
      </c>
      <c r="M363" s="20">
        <v>241.29008568245001</v>
      </c>
      <c r="N363" s="20">
        <v>444.37650491597299</v>
      </c>
      <c r="O363" s="20">
        <v>263.44445120157349</v>
      </c>
      <c r="P363" s="20" t="b">
        <f>IF(ISERROR(VLOOKUP(Table1[[#This Row],[Base ]],Stock,1,FALSE)),FALSE,TRUE)</f>
        <v>0</v>
      </c>
      <c r="Q363" s="29" t="b">
        <f>IF(ISERROR(VLOOKUP(Table1[[#This Row],[Additive]],Stock,1,FALSE)),FALSE,TRUE)</f>
        <v>0</v>
      </c>
    </row>
    <row r="364" spans="1:17" ht="12.75">
      <c r="A364" s="4" t="s">
        <v>0</v>
      </c>
      <c r="B364" s="4" t="s">
        <v>201</v>
      </c>
      <c r="C364" s="35" t="str">
        <f>CONCATENATE(Table1[[#This Row],[Base ]],"-",Table1[[#This Row],[Additive]])</f>
        <v>Honey-Steel Bladegrass</v>
      </c>
      <c r="D364" s="4">
        <v>0</v>
      </c>
      <c r="E364" s="4">
        <v>1</v>
      </c>
      <c r="F364" s="4">
        <v>0</v>
      </c>
      <c r="G364" s="4">
        <v>0</v>
      </c>
      <c r="H364" s="4">
        <v>0</v>
      </c>
      <c r="I364" s="4">
        <v>1</v>
      </c>
      <c r="J364" s="4">
        <v>0</v>
      </c>
      <c r="K364" s="20">
        <v>-21.5825195891885</v>
      </c>
      <c r="L364" s="20">
        <v>427.02795262479998</v>
      </c>
      <c r="M364" s="20">
        <v>253.591700109431</v>
      </c>
      <c r="N364" s="20">
        <v>541.51258072576104</v>
      </c>
      <c r="O364" s="20">
        <v>298.03956324313634</v>
      </c>
      <c r="P364" s="20" t="b">
        <f>IF(ISERROR(VLOOKUP(Table1[[#This Row],[Base ]],Stock,1,FALSE)),FALSE,TRUE)</f>
        <v>0</v>
      </c>
      <c r="Q364" s="29" t="b">
        <f>IF(ISERROR(VLOOKUP(Table1[[#This Row],[Additive]],Stock,1,FALSE)),FALSE,TRUE)</f>
        <v>0</v>
      </c>
    </row>
    <row r="365" spans="1:17" ht="12.75">
      <c r="A365" s="3" t="s">
        <v>0</v>
      </c>
      <c r="B365" s="3" t="s">
        <v>129</v>
      </c>
      <c r="C365" s="13" t="str">
        <f>CONCATENATE(Table1[[#This Row],[Base ]],"-",Table1[[#This Row],[Additive]])</f>
        <v>Honey-Eggs</v>
      </c>
      <c r="D365" s="4">
        <v>0</v>
      </c>
      <c r="E365" s="4">
        <v>1</v>
      </c>
      <c r="F365" s="4">
        <v>0</v>
      </c>
      <c r="G365" s="4">
        <v>0</v>
      </c>
      <c r="H365" s="4">
        <v>1</v>
      </c>
      <c r="I365" s="4">
        <v>1</v>
      </c>
      <c r="J365" s="4">
        <v>0</v>
      </c>
      <c r="K365" s="20">
        <v>-21.5825195891885</v>
      </c>
      <c r="L365" s="20">
        <v>427.02795262479998</v>
      </c>
      <c r="M365" s="20">
        <v>-82.915955520300301</v>
      </c>
      <c r="N365" s="20">
        <v>134.89820877972201</v>
      </c>
      <c r="O365" s="20">
        <v>298.49887370324649</v>
      </c>
      <c r="P365" s="20" t="b">
        <f>IF(ISERROR(VLOOKUP(Table1[[#This Row],[Base ]],Stock,1,FALSE)),FALSE,TRUE)</f>
        <v>0</v>
      </c>
      <c r="Q365" s="29" t="b">
        <f>IF(ISERROR(VLOOKUP(Table1[[#This Row],[Additive]],Stock,1,FALSE)),FALSE,TRUE)</f>
        <v>0</v>
      </c>
    </row>
    <row r="366" spans="1:17" ht="12.75">
      <c r="A366" s="3" t="s">
        <v>0</v>
      </c>
      <c r="B366" s="3" t="s">
        <v>49</v>
      </c>
      <c r="C366" s="13" t="str">
        <f>CONCATENATE(Table1[[#This Row],[Base ]],"-",Table1[[#This Row],[Additive]])</f>
        <v>Honey-Lythrum</v>
      </c>
      <c r="D366" s="4">
        <v>0</v>
      </c>
      <c r="E366" s="4">
        <v>1</v>
      </c>
      <c r="F366" s="4">
        <v>0</v>
      </c>
      <c r="G366" s="4">
        <v>0</v>
      </c>
      <c r="H366" s="4">
        <v>0</v>
      </c>
      <c r="I366" s="4">
        <v>1</v>
      </c>
      <c r="J366" s="4">
        <v>0</v>
      </c>
      <c r="K366" s="20">
        <v>-21.5825195891885</v>
      </c>
      <c r="L366" s="20">
        <v>427.02795262479998</v>
      </c>
      <c r="M366" s="20">
        <v>-268.71698451596097</v>
      </c>
      <c r="N366" s="20">
        <v>595.46669253120899</v>
      </c>
      <c r="O366" s="20">
        <v>299.0770015496027</v>
      </c>
      <c r="P366" s="20" t="b">
        <f>IF(ISERROR(VLOOKUP(Table1[[#This Row],[Base ]],Stock,1,FALSE)),FALSE,TRUE)</f>
        <v>0</v>
      </c>
      <c r="Q366" s="29" t="b">
        <f>IF(ISERROR(VLOOKUP(Table1[[#This Row],[Additive]],Stock,1,FALSE)),FALSE,TRUE)</f>
        <v>0</v>
      </c>
    </row>
    <row r="367" spans="1:17" ht="12.75">
      <c r="A367" s="3" t="s">
        <v>0</v>
      </c>
      <c r="B367" s="3" t="s">
        <v>40</v>
      </c>
      <c r="C367" s="13" t="str">
        <f>CONCATENATE(Table1[[#This Row],[Base ]],"-",Table1[[#This Row],[Additive]])</f>
        <v>Honey-Carrion</v>
      </c>
      <c r="D367" s="4">
        <v>0</v>
      </c>
      <c r="E367" s="4">
        <v>1</v>
      </c>
      <c r="F367" s="4">
        <v>1</v>
      </c>
      <c r="G367" s="4">
        <v>0</v>
      </c>
      <c r="H367" s="4">
        <v>0</v>
      </c>
      <c r="I367" s="4">
        <v>0</v>
      </c>
      <c r="J367" s="4">
        <v>0</v>
      </c>
      <c r="K367" s="20">
        <v>-21.5825195891885</v>
      </c>
      <c r="L367" s="20">
        <v>427.02795262479998</v>
      </c>
      <c r="M367" s="20">
        <v>-294.02907570964601</v>
      </c>
      <c r="N367" s="20">
        <v>560.13203640827703</v>
      </c>
      <c r="O367" s="20">
        <v>303.22239868079743</v>
      </c>
      <c r="P367" s="20" t="b">
        <f>IF(ISERROR(VLOOKUP(Table1[[#This Row],[Base ]],Stock,1,FALSE)),FALSE,TRUE)</f>
        <v>0</v>
      </c>
      <c r="Q367" s="29" t="b">
        <f>IF(ISERROR(VLOOKUP(Table1[[#This Row],[Additive]],Stock,1,FALSE)),FALSE,TRUE)</f>
        <v>0</v>
      </c>
    </row>
    <row r="368" spans="1:17" ht="12.75">
      <c r="A368" s="3" t="s">
        <v>0</v>
      </c>
      <c r="B368" s="3" t="s">
        <v>195</v>
      </c>
      <c r="C368" s="13" t="str">
        <f>CONCATENATE(Table1[[#This Row],[Base ]],"-",Table1[[#This Row],[Additive]])</f>
        <v>Honey-Fish Hook</v>
      </c>
      <c r="D368" s="4">
        <v>0</v>
      </c>
      <c r="E368" s="4">
        <v>0</v>
      </c>
      <c r="F368" s="4">
        <v>0</v>
      </c>
      <c r="G368" s="4">
        <v>0</v>
      </c>
      <c r="H368" s="4">
        <v>1</v>
      </c>
      <c r="I368" s="4">
        <v>1</v>
      </c>
      <c r="J368" s="4">
        <v>0</v>
      </c>
      <c r="K368" s="20">
        <v>-21.5825195891885</v>
      </c>
      <c r="L368" s="20">
        <v>427.02795262479998</v>
      </c>
      <c r="M368" s="20">
        <v>163.642366884788</v>
      </c>
      <c r="N368" s="20">
        <v>166.07568337593199</v>
      </c>
      <c r="O368" s="20">
        <v>320.00678960833187</v>
      </c>
      <c r="P368" s="20" t="b">
        <f>IF(ISERROR(VLOOKUP(Table1[[#This Row],[Base ]],Stock,1,FALSE)),FALSE,TRUE)</f>
        <v>0</v>
      </c>
      <c r="Q368" s="29" t="b">
        <f>IF(ISERROR(VLOOKUP(Table1[[#This Row],[Additive]],Stock,1,FALSE)),FALSE,TRUE)</f>
        <v>0</v>
      </c>
    </row>
    <row r="369" spans="1:17" ht="12.75">
      <c r="A369" s="4" t="s">
        <v>0</v>
      </c>
      <c r="B369" s="4" t="s">
        <v>27</v>
      </c>
      <c r="C369" s="35" t="str">
        <f>CONCATENATE(Table1[[#This Row],[Base ]],"-",Table1[[#This Row],[Additive]])</f>
        <v>Honey-Harebell</v>
      </c>
      <c r="D369" s="4">
        <v>0</v>
      </c>
      <c r="E369" s="4">
        <v>1</v>
      </c>
      <c r="F369" s="4">
        <v>0</v>
      </c>
      <c r="G369" s="4">
        <v>0</v>
      </c>
      <c r="H369" s="4">
        <v>0</v>
      </c>
      <c r="I369" s="4">
        <v>1</v>
      </c>
      <c r="J369" s="4">
        <v>0</v>
      </c>
      <c r="K369" s="20">
        <v>-21.5825195891885</v>
      </c>
      <c r="L369" s="20">
        <v>427.02795262479998</v>
      </c>
      <c r="M369" s="20">
        <v>-282.98642315107497</v>
      </c>
      <c r="N369" s="20">
        <v>632.68377086380804</v>
      </c>
      <c r="O369" s="20">
        <v>332.60534627836029</v>
      </c>
      <c r="P369" s="20" t="b">
        <f>IF(ISERROR(VLOOKUP(Table1[[#This Row],[Base ]],Stock,1,FALSE)),FALSE,TRUE)</f>
        <v>0</v>
      </c>
      <c r="Q369" s="29" t="b">
        <f>IF(ISERROR(VLOOKUP(Table1[[#This Row],[Additive]],Stock,1,FALSE)),FALSE,TRUE)</f>
        <v>0</v>
      </c>
    </row>
    <row r="370" spans="1:17" ht="12.75">
      <c r="A370" s="3" t="s">
        <v>0</v>
      </c>
      <c r="B370" s="3" t="s">
        <v>285</v>
      </c>
      <c r="C370" s="13" t="str">
        <f>CONCATENATE(Table1[[#This Row],[Base ]],"-",Table1[[#This Row],[Additive]])</f>
        <v>Honey-Chromis Meat</v>
      </c>
      <c r="D370" s="4">
        <v>0</v>
      </c>
      <c r="E370" s="4">
        <v>1</v>
      </c>
      <c r="F370" s="4">
        <v>0</v>
      </c>
      <c r="G370" s="4">
        <v>0</v>
      </c>
      <c r="H370" s="4">
        <v>0</v>
      </c>
      <c r="I370" s="4">
        <v>1</v>
      </c>
      <c r="J370" s="4">
        <v>0</v>
      </c>
      <c r="K370" s="20">
        <v>-21.5825195891885</v>
      </c>
      <c r="L370" s="20">
        <v>427.02795262479998</v>
      </c>
      <c r="M370" s="20">
        <v>135.633085527866</v>
      </c>
      <c r="N370" s="20">
        <v>728.31142772400199</v>
      </c>
      <c r="O370" s="20">
        <v>339.83595875094369</v>
      </c>
      <c r="P370" s="20" t="b">
        <f>IF(ISERROR(VLOOKUP(Table1[[#This Row],[Base ]],Stock,1,FALSE)),FALSE,TRUE)</f>
        <v>0</v>
      </c>
      <c r="Q370" s="29" t="b">
        <f>IF(ISERROR(VLOOKUP(Table1[[#This Row],[Additive]],Stock,1,FALSE)),FALSE,TRUE)</f>
        <v>0</v>
      </c>
    </row>
    <row r="371" spans="1:17" ht="12.75">
      <c r="A371" s="4" t="s">
        <v>0</v>
      </c>
      <c r="B371" s="4" t="s">
        <v>323</v>
      </c>
      <c r="C371" s="35" t="str">
        <f>CONCATENATE(Table1[[#This Row],[Base ]],"-",Table1[[#This Row],[Additive]])</f>
        <v>Honey-Mirabellis fern</v>
      </c>
      <c r="D371" s="4">
        <v>0</v>
      </c>
      <c r="E371" s="4">
        <v>1</v>
      </c>
      <c r="F371" s="4">
        <v>0</v>
      </c>
      <c r="G371" s="4">
        <v>0</v>
      </c>
      <c r="H371" s="4">
        <v>0</v>
      </c>
      <c r="I371" s="4">
        <v>1</v>
      </c>
      <c r="J371" s="4">
        <v>0</v>
      </c>
      <c r="K371" s="20">
        <v>-21.5825195891885</v>
      </c>
      <c r="L371" s="20">
        <v>427.02795262479998</v>
      </c>
      <c r="M371" s="20">
        <v>165.91346751329701</v>
      </c>
      <c r="N371" s="20">
        <v>134.543740687705</v>
      </c>
      <c r="O371" s="20">
        <v>347.42158742944991</v>
      </c>
      <c r="P371" s="20" t="b">
        <f>IF(ISERROR(VLOOKUP(Table1[[#This Row],[Base ]],Stock,1,FALSE)),FALSE,TRUE)</f>
        <v>0</v>
      </c>
      <c r="Q371" s="29" t="b">
        <f>IF(ISERROR(VLOOKUP(Table1[[#This Row],[Additive]],Stock,1,FALSE)),FALSE,TRUE)</f>
        <v>0</v>
      </c>
    </row>
    <row r="372" spans="1:17" ht="12.75">
      <c r="A372" s="3" t="s">
        <v>0</v>
      </c>
      <c r="B372" s="3" t="s">
        <v>306</v>
      </c>
      <c r="C372" s="13" t="str">
        <f>CONCATENATE(Table1[[#This Row],[Base ]],"-",Table1[[#This Row],[Additive]])</f>
        <v>Honey-Crimson Windleaf</v>
      </c>
      <c r="D372" s="4">
        <v>0</v>
      </c>
      <c r="E372" s="4">
        <v>4</v>
      </c>
      <c r="F372" s="4">
        <v>-4</v>
      </c>
      <c r="G372" s="4">
        <v>0</v>
      </c>
      <c r="H372" s="4">
        <v>4</v>
      </c>
      <c r="I372" s="4">
        <v>-4</v>
      </c>
      <c r="J372" s="4">
        <v>0</v>
      </c>
      <c r="K372" s="20">
        <v>-21.5825195891885</v>
      </c>
      <c r="L372" s="20">
        <v>427.02795262479998</v>
      </c>
      <c r="M372" s="20">
        <v>4.4098938900165603</v>
      </c>
      <c r="N372" s="20">
        <v>75.728316195490294</v>
      </c>
      <c r="O372" s="20">
        <v>352.25990420971715</v>
      </c>
      <c r="P372" s="20" t="b">
        <f>IF(ISERROR(VLOOKUP(Table1[[#This Row],[Base ]],Stock,1,FALSE)),FALSE,TRUE)</f>
        <v>0</v>
      </c>
      <c r="Q372" s="29" t="b">
        <f>IF(ISERROR(VLOOKUP(Table1[[#This Row],[Additive]],Stock,1,FALSE)),FALSE,TRUE)</f>
        <v>0</v>
      </c>
    </row>
    <row r="373" spans="1:17" ht="12.75">
      <c r="A373" s="4" t="s">
        <v>0</v>
      </c>
      <c r="B373" s="4" t="s">
        <v>38</v>
      </c>
      <c r="C373" s="35" t="str">
        <f>CONCATENATE(Table1[[#This Row],[Base ]],"-",Table1[[#This Row],[Additive]])</f>
        <v>Honey-Gynura</v>
      </c>
      <c r="D373" s="4">
        <v>0</v>
      </c>
      <c r="E373" s="4">
        <v>1</v>
      </c>
      <c r="F373" s="4">
        <v>0</v>
      </c>
      <c r="G373" s="4">
        <v>0</v>
      </c>
      <c r="H373" s="4">
        <v>0</v>
      </c>
      <c r="I373" s="4">
        <v>0</v>
      </c>
      <c r="J373" s="4">
        <v>1</v>
      </c>
      <c r="K373" s="20">
        <v>-21.5825195891885</v>
      </c>
      <c r="L373" s="20">
        <v>427.02795262479998</v>
      </c>
      <c r="M373" s="20">
        <v>175.18027348906799</v>
      </c>
      <c r="N373" s="20">
        <v>723.91428516224698</v>
      </c>
      <c r="O373" s="20">
        <v>356.17003128771563</v>
      </c>
      <c r="P373" s="20" t="b">
        <f>IF(ISERROR(VLOOKUP(Table1[[#This Row],[Base ]],Stock,1,FALSE)),FALSE,TRUE)</f>
        <v>0</v>
      </c>
      <c r="Q373" s="29" t="b">
        <f>IF(ISERROR(VLOOKUP(Table1[[#This Row],[Additive]],Stock,1,FALSE)),FALSE,TRUE)</f>
        <v>0</v>
      </c>
    </row>
    <row r="374" spans="1:17" ht="12.75">
      <c r="A374" s="4" t="s">
        <v>0</v>
      </c>
      <c r="B374" s="4" t="s">
        <v>41</v>
      </c>
      <c r="C374" s="35" t="str">
        <f>CONCATENATE(Table1[[#This Row],[Base ]],"-",Table1[[#This Row],[Additive]])</f>
        <v>Honey-Salt</v>
      </c>
      <c r="D374" s="4">
        <v>0</v>
      </c>
      <c r="E374" s="4">
        <v>1</v>
      </c>
      <c r="F374" s="4">
        <v>0</v>
      </c>
      <c r="G374" s="4">
        <v>0</v>
      </c>
      <c r="H374" s="4">
        <v>0</v>
      </c>
      <c r="I374" s="4">
        <v>1</v>
      </c>
      <c r="J374" s="4">
        <v>0</v>
      </c>
      <c r="K374" s="20">
        <v>-21.5825195891885</v>
      </c>
      <c r="L374" s="20">
        <v>427.02795262479998</v>
      </c>
      <c r="M374" s="20">
        <v>304.042133226396</v>
      </c>
      <c r="N374" s="20">
        <v>261.59143484259198</v>
      </c>
      <c r="O374" s="20">
        <v>365.24054530839368</v>
      </c>
      <c r="P374" s="20" t="b">
        <f>IF(ISERROR(VLOOKUP(Table1[[#This Row],[Base ]],Stock,1,FALSE)),FALSE,TRUE)</f>
        <v>0</v>
      </c>
      <c r="Q374" s="29" t="b">
        <f>IF(ISERROR(VLOOKUP(Table1[[#This Row],[Additive]],Stock,1,FALSE)),FALSE,TRUE)</f>
        <v>0</v>
      </c>
    </row>
    <row r="375" spans="1:17" ht="12.75">
      <c r="A375" s="3" t="s">
        <v>0</v>
      </c>
      <c r="B375" s="3" t="s">
        <v>216</v>
      </c>
      <c r="C375" s="13" t="str">
        <f>CONCATENATE(Table1[[#This Row],[Base ]],"-",Table1[[#This Row],[Additive]])</f>
        <v>Honey-Brassy Caltrops</v>
      </c>
      <c r="D375" s="4">
        <v>0</v>
      </c>
      <c r="E375" s="4">
        <v>1</v>
      </c>
      <c r="F375" s="4">
        <v>0</v>
      </c>
      <c r="G375" s="4">
        <v>0</v>
      </c>
      <c r="H375" s="4">
        <v>0</v>
      </c>
      <c r="I375" s="4">
        <v>1</v>
      </c>
      <c r="J375" s="4">
        <v>0</v>
      </c>
      <c r="K375" s="20">
        <v>-21.5825195891885</v>
      </c>
      <c r="L375" s="20">
        <v>427.02795262479998</v>
      </c>
      <c r="M375" s="20">
        <v>-53.852100188403497</v>
      </c>
      <c r="N375" s="20">
        <v>59.3340794021505</v>
      </c>
      <c r="O375" s="20">
        <v>369.10717987804446</v>
      </c>
      <c r="P375" s="20" t="b">
        <f>IF(ISERROR(VLOOKUP(Table1[[#This Row],[Base ]],Stock,1,FALSE)),FALSE,TRUE)</f>
        <v>0</v>
      </c>
      <c r="Q375" s="29" t="b">
        <f>IF(ISERROR(VLOOKUP(Table1[[#This Row],[Additive]],Stock,1,FALSE)),FALSE,TRUE)</f>
        <v>0</v>
      </c>
    </row>
    <row r="376" spans="1:17" ht="12.75">
      <c r="A376" s="3" t="s">
        <v>0</v>
      </c>
      <c r="B376" s="3" t="s">
        <v>187</v>
      </c>
      <c r="C376" s="13" t="str">
        <f>CONCATENATE(Table1[[#This Row],[Base ]],"-",Table1[[#This Row],[Additive]])</f>
        <v>Honey-Malt (Raw)</v>
      </c>
      <c r="D376" s="4">
        <v>0</v>
      </c>
      <c r="E376" s="4">
        <v>1</v>
      </c>
      <c r="F376" s="4">
        <v>0</v>
      </c>
      <c r="G376" s="4">
        <v>0</v>
      </c>
      <c r="H376" s="4">
        <v>0</v>
      </c>
      <c r="I376" s="4">
        <v>1</v>
      </c>
      <c r="J376" s="4">
        <v>0</v>
      </c>
      <c r="K376" s="20">
        <v>-21.5825195891885</v>
      </c>
      <c r="L376" s="20">
        <v>427.02795262479998</v>
      </c>
      <c r="M376" s="20">
        <v>362.96125188101001</v>
      </c>
      <c r="N376" s="20">
        <v>401.18730119745999</v>
      </c>
      <c r="O376" s="20">
        <v>385.41101624462362</v>
      </c>
      <c r="P376" s="20" t="b">
        <f>IF(ISERROR(VLOOKUP(Table1[[#This Row],[Base ]],Stock,1,FALSE)),FALSE,TRUE)</f>
        <v>0</v>
      </c>
      <c r="Q376" s="29" t="b">
        <f>IF(ISERROR(VLOOKUP(Table1[[#This Row],[Additive]],Stock,1,FALSE)),FALSE,TRUE)</f>
        <v>0</v>
      </c>
    </row>
    <row r="377" spans="1:17" ht="12.75">
      <c r="A377" s="3" t="s">
        <v>0</v>
      </c>
      <c r="B377" s="3" t="s">
        <v>315</v>
      </c>
      <c r="C377" s="13" t="str">
        <f>CONCATENATE(Table1[[#This Row],[Base ]],"-",Table1[[#This Row],[Additive]])</f>
        <v>Honey-Queen Lionfish</v>
      </c>
      <c r="D377" s="4">
        <v>0</v>
      </c>
      <c r="E377" s="4">
        <v>-1</v>
      </c>
      <c r="F377" s="4">
        <v>0</v>
      </c>
      <c r="G377" s="4">
        <v>0</v>
      </c>
      <c r="H377" s="4">
        <v>2</v>
      </c>
      <c r="I377" s="4">
        <v>1</v>
      </c>
      <c r="J377" s="4">
        <v>-2</v>
      </c>
      <c r="K377" s="20">
        <v>-21.5825195891885</v>
      </c>
      <c r="L377" s="20">
        <v>427.02795262479998</v>
      </c>
      <c r="M377" s="20">
        <v>366.16812950205298</v>
      </c>
      <c r="N377" s="20">
        <v>370.191716101135</v>
      </c>
      <c r="O377" s="20">
        <v>391.8940209455269</v>
      </c>
      <c r="P377" s="20" t="b">
        <f>IF(ISERROR(VLOOKUP(Table1[[#This Row],[Base ]],Stock,1,FALSE)),FALSE,TRUE)</f>
        <v>0</v>
      </c>
      <c r="Q377" s="29" t="b">
        <f>IF(ISERROR(VLOOKUP(Table1[[#This Row],[Additive]],Stock,1,FALSE)),FALSE,TRUE)</f>
        <v>0</v>
      </c>
    </row>
    <row r="378" spans="1:17" ht="12.75">
      <c r="A378" s="4" t="s">
        <v>0</v>
      </c>
      <c r="B378" s="4" t="s">
        <v>215</v>
      </c>
      <c r="C378" s="35" t="str">
        <f>CONCATENATE(Table1[[#This Row],[Base ]],"-",Table1[[#This Row],[Additive]])</f>
        <v>Honey-Honey Mint</v>
      </c>
      <c r="D378" s="4">
        <v>0</v>
      </c>
      <c r="E378" s="4">
        <v>1</v>
      </c>
      <c r="F378" s="4">
        <v>0</v>
      </c>
      <c r="G378" s="4">
        <v>0</v>
      </c>
      <c r="H378" s="4">
        <v>0</v>
      </c>
      <c r="I378" s="4">
        <v>1</v>
      </c>
      <c r="J378" s="4">
        <v>0</v>
      </c>
      <c r="K378" s="20">
        <v>-21.5825195891885</v>
      </c>
      <c r="L378" s="20">
        <v>427.02795262479998</v>
      </c>
      <c r="M378" s="20">
        <v>-316.44372303762498</v>
      </c>
      <c r="N378" s="20">
        <v>154.90101308980201</v>
      </c>
      <c r="O378" s="20">
        <v>401.24331834903455</v>
      </c>
      <c r="P378" s="20" t="b">
        <f>IF(ISERROR(VLOOKUP(Table1[[#This Row],[Base ]],Stock,1,FALSE)),FALSE,TRUE)</f>
        <v>0</v>
      </c>
      <c r="Q378" s="29" t="b">
        <f>IF(ISERROR(VLOOKUP(Table1[[#This Row],[Additive]],Stock,1,FALSE)),FALSE,TRUE)</f>
        <v>0</v>
      </c>
    </row>
    <row r="379" spans="1:17" ht="12.75">
      <c r="A379" s="3" t="s">
        <v>0</v>
      </c>
      <c r="B379" s="3" t="s">
        <v>65</v>
      </c>
      <c r="C379" s="13" t="str">
        <f>CONCATENATE(Table1[[#This Row],[Base ]],"-",Table1[[#This Row],[Additive]])</f>
        <v>Honey-Khokali</v>
      </c>
      <c r="D379" s="4">
        <v>0</v>
      </c>
      <c r="E379" s="4">
        <v>1</v>
      </c>
      <c r="F379" s="4">
        <v>0</v>
      </c>
      <c r="G379" s="4">
        <v>0</v>
      </c>
      <c r="H379" s="4">
        <v>0</v>
      </c>
      <c r="I379" s="4">
        <v>1</v>
      </c>
      <c r="J379" s="4">
        <v>0</v>
      </c>
      <c r="K379" s="20">
        <v>-21.5825195891885</v>
      </c>
      <c r="L379" s="20">
        <v>427.02795262479998</v>
      </c>
      <c r="M379" s="20">
        <v>-421.106982808265</v>
      </c>
      <c r="N379" s="20">
        <v>361.48947867573798</v>
      </c>
      <c r="O379" s="20">
        <v>404.86428377675287</v>
      </c>
      <c r="P379" s="20" t="b">
        <f>IF(ISERROR(VLOOKUP(Table1[[#This Row],[Base ]],Stock,1,FALSE)),FALSE,TRUE)</f>
        <v>0</v>
      </c>
      <c r="Q379" s="29" t="b">
        <f>IF(ISERROR(VLOOKUP(Table1[[#This Row],[Additive]],Stock,1,FALSE)),FALSE,TRUE)</f>
        <v>0</v>
      </c>
    </row>
    <row r="380" spans="1:17" ht="12.75">
      <c r="A380" s="4" t="s">
        <v>0</v>
      </c>
      <c r="B380" s="4" t="s">
        <v>298</v>
      </c>
      <c r="C380" s="35" t="str">
        <f>CONCATENATE(Table1[[#This Row],[Base ]],"-",Table1[[#This Row],[Additive]])</f>
        <v>Honey-Coconut Meat</v>
      </c>
      <c r="D380" s="4">
        <v>0</v>
      </c>
      <c r="E380" s="4">
        <v>1</v>
      </c>
      <c r="F380" s="4">
        <v>0</v>
      </c>
      <c r="G380" s="4">
        <v>0</v>
      </c>
      <c r="H380" s="4">
        <v>0</v>
      </c>
      <c r="I380" s="4">
        <v>1</v>
      </c>
      <c r="J380" s="4">
        <v>0</v>
      </c>
      <c r="K380" s="20">
        <v>-21.5825195891885</v>
      </c>
      <c r="L380" s="20">
        <v>427.02795262479998</v>
      </c>
      <c r="M380" s="20">
        <v>-332.799999999985</v>
      </c>
      <c r="N380" s="20">
        <v>690</v>
      </c>
      <c r="O380" s="20">
        <v>407.44400574060353</v>
      </c>
      <c r="P380" s="20" t="b">
        <f>IF(ISERROR(VLOOKUP(Table1[[#This Row],[Base ]],Stock,1,FALSE)),FALSE,TRUE)</f>
        <v>0</v>
      </c>
      <c r="Q380" s="29" t="b">
        <f>IF(ISERROR(VLOOKUP(Table1[[#This Row],[Additive]],Stock,1,FALSE)),FALSE,TRUE)</f>
        <v>0</v>
      </c>
    </row>
    <row r="381" spans="1:17" ht="12.75">
      <c r="A381" s="4" t="s">
        <v>0</v>
      </c>
      <c r="B381" s="4" t="s">
        <v>218</v>
      </c>
      <c r="C381" s="35" t="str">
        <f>CONCATENATE(Table1[[#This Row],[Base ]],"-",Table1[[#This Row],[Additive]])</f>
        <v>Honey-Bleeding Hand</v>
      </c>
      <c r="D381" s="4">
        <v>0</v>
      </c>
      <c r="E381" s="4">
        <v>1</v>
      </c>
      <c r="F381" s="4">
        <v>0</v>
      </c>
      <c r="G381" s="4">
        <v>0</v>
      </c>
      <c r="H381" s="4">
        <v>0</v>
      </c>
      <c r="I381" s="4">
        <v>1</v>
      </c>
      <c r="J381" s="4">
        <v>0</v>
      </c>
      <c r="K381" s="20">
        <v>-21.5825195891885</v>
      </c>
      <c r="L381" s="20">
        <v>427.02795262479998</v>
      </c>
      <c r="M381" s="20">
        <v>-379.69862901300701</v>
      </c>
      <c r="N381" s="20">
        <v>634.42867440724797</v>
      </c>
      <c r="O381" s="20">
        <v>413.83838297665517</v>
      </c>
      <c r="P381" s="20" t="b">
        <f>IF(ISERROR(VLOOKUP(Table1[[#This Row],[Base ]],Stock,1,FALSE)),FALSE,TRUE)</f>
        <v>0</v>
      </c>
      <c r="Q381" s="29" t="b">
        <f>IF(ISERROR(VLOOKUP(Table1[[#This Row],[Additive]],Stock,1,FALSE)),FALSE,TRUE)</f>
        <v>0</v>
      </c>
    </row>
    <row r="382" spans="1:17" ht="12.75">
      <c r="A382" s="3" t="s">
        <v>0</v>
      </c>
      <c r="B382" s="3" t="s">
        <v>212</v>
      </c>
      <c r="C382" s="13" t="str">
        <f>CONCATENATE(Table1[[#This Row],[Base ]],"-",Table1[[#This Row],[Additive]])</f>
        <v>Honey-Reticulated Toothfish Meat</v>
      </c>
      <c r="D382" s="4">
        <v>0</v>
      </c>
      <c r="E382" s="4">
        <v>1</v>
      </c>
      <c r="F382" s="4">
        <v>0</v>
      </c>
      <c r="G382" s="4">
        <v>0</v>
      </c>
      <c r="H382" s="4">
        <v>0</v>
      </c>
      <c r="I382" s="4">
        <v>1</v>
      </c>
      <c r="J382" s="4">
        <v>0</v>
      </c>
      <c r="K382" s="20">
        <v>-21.5825195891885</v>
      </c>
      <c r="L382" s="20">
        <v>427.02795262479998</v>
      </c>
      <c r="M382" s="20">
        <v>392.33194805959801</v>
      </c>
      <c r="N382" s="20">
        <v>515.518812983403</v>
      </c>
      <c r="O382" s="20">
        <v>423.26802252944191</v>
      </c>
      <c r="P382" s="20" t="b">
        <f>IF(ISERROR(VLOOKUP(Table1[[#This Row],[Base ]],Stock,1,FALSE)),FALSE,TRUE)</f>
        <v>0</v>
      </c>
      <c r="Q382" s="29" t="b">
        <f>IF(ISERROR(VLOOKUP(Table1[[#This Row],[Additive]],Stock,1,FALSE)),FALSE,TRUE)</f>
        <v>0</v>
      </c>
    </row>
    <row r="383" spans="1:17" ht="12.75">
      <c r="A383" s="3" t="s">
        <v>0</v>
      </c>
      <c r="B383" s="3" t="s">
        <v>305</v>
      </c>
      <c r="C383" s="13" t="str">
        <f>CONCATENATE(Table1[[#This Row],[Base ]],"-",Table1[[#This Row],[Additive]])</f>
        <v>Honey-Malt (Light)</v>
      </c>
      <c r="D383" s="4">
        <v>0</v>
      </c>
      <c r="E383" s="4">
        <v>1</v>
      </c>
      <c r="F383" s="4">
        <v>0</v>
      </c>
      <c r="G383" s="4">
        <v>0</v>
      </c>
      <c r="H383" s="4">
        <v>0</v>
      </c>
      <c r="I383" s="4">
        <v>-1</v>
      </c>
      <c r="J383" s="4">
        <v>-1</v>
      </c>
      <c r="K383" s="20">
        <v>-21.5825195891885</v>
      </c>
      <c r="L383" s="20">
        <v>427.02795262479998</v>
      </c>
      <c r="M383" s="20">
        <v>47.005060828083799</v>
      </c>
      <c r="N383" s="20">
        <v>7.5849248036228003</v>
      </c>
      <c r="O383" s="20">
        <v>425.01377598295869</v>
      </c>
      <c r="P383" s="20" t="b">
        <f>IF(ISERROR(VLOOKUP(Table1[[#This Row],[Base ]],Stock,1,FALSE)),FALSE,TRUE)</f>
        <v>0</v>
      </c>
      <c r="Q383" s="29" t="b">
        <f>IF(ISERROR(VLOOKUP(Table1[[#This Row],[Additive]],Stock,1,FALSE)),FALSE,TRUE)</f>
        <v>0</v>
      </c>
    </row>
    <row r="384" spans="1:17" ht="12.75">
      <c r="A384" s="3" t="s">
        <v>0</v>
      </c>
      <c r="B384" s="3" t="s">
        <v>297</v>
      </c>
      <c r="C384" s="13" t="str">
        <f>CONCATENATE(Table1[[#This Row],[Base ]],"-",Table1[[#This Row],[Additive]])</f>
        <v>Honey-Slave's Bread</v>
      </c>
      <c r="D384" s="4">
        <v>0</v>
      </c>
      <c r="E384" s="4">
        <v>1</v>
      </c>
      <c r="F384" s="4">
        <v>0</v>
      </c>
      <c r="G384" s="4">
        <v>0</v>
      </c>
      <c r="H384" s="4">
        <v>0</v>
      </c>
      <c r="I384" s="4">
        <v>1</v>
      </c>
      <c r="J384" s="4">
        <v>0</v>
      </c>
      <c r="K384" s="20">
        <v>-21.5825195891885</v>
      </c>
      <c r="L384" s="20">
        <v>427.02795262479998</v>
      </c>
      <c r="M384" s="20">
        <v>-439.17661848543997</v>
      </c>
      <c r="N384" s="20">
        <v>321.49779368491699</v>
      </c>
      <c r="O384" s="20">
        <v>430.7220053338919</v>
      </c>
      <c r="P384" s="20" t="b">
        <f>IF(ISERROR(VLOOKUP(Table1[[#This Row],[Base ]],Stock,1,FALSE)),FALSE,TRUE)</f>
        <v>0</v>
      </c>
      <c r="Q384" s="29" t="b">
        <f>IF(ISERROR(VLOOKUP(Table1[[#This Row],[Additive]],Stock,1,FALSE)),FALSE,TRUE)</f>
        <v>0</v>
      </c>
    </row>
    <row r="385" spans="1:17" ht="12.75">
      <c r="A385" s="4" t="s">
        <v>0</v>
      </c>
      <c r="B385" s="4" t="s">
        <v>33</v>
      </c>
      <c r="C385" s="35" t="str">
        <f>CONCATENATE(Table1[[#This Row],[Base ]],"-",Table1[[#This Row],[Additive]])</f>
        <v>Honey-Thyme</v>
      </c>
      <c r="D385" s="4">
        <v>0</v>
      </c>
      <c r="E385" s="4">
        <v>1</v>
      </c>
      <c r="F385" s="4">
        <v>0</v>
      </c>
      <c r="G385" s="4">
        <v>0</v>
      </c>
      <c r="H385" s="4">
        <v>0</v>
      </c>
      <c r="I385" s="4">
        <v>1</v>
      </c>
      <c r="J385" s="4">
        <v>0</v>
      </c>
      <c r="K385" s="20">
        <v>-21.5825195891885</v>
      </c>
      <c r="L385" s="20">
        <v>427.02795262479998</v>
      </c>
      <c r="M385" s="20">
        <v>-55.5208774538605</v>
      </c>
      <c r="N385" s="20">
        <v>318.76168939522802</v>
      </c>
      <c r="O385" s="20">
        <v>113.46098839797541</v>
      </c>
      <c r="P385" s="20" t="b">
        <f>IF(ISERROR(VLOOKUP(Table1[[#This Row],[Base ]],Stock,1,FALSE)),FALSE,TRUE)</f>
        <v>0</v>
      </c>
      <c r="Q385" s="29" t="b">
        <f>IF(ISERROR(VLOOKUP(Table1[[#This Row],[Additive]],Stock,1,FALSE)),FALSE,TRUE)</f>
        <v>1</v>
      </c>
    </row>
    <row r="386" spans="1:17" ht="12.75">
      <c r="A386" s="3" t="s">
        <v>0</v>
      </c>
      <c r="B386" s="3" t="s">
        <v>89</v>
      </c>
      <c r="C386" s="13" t="str">
        <f>CONCATENATE(Table1[[#This Row],[Base ]],"-",Table1[[#This Row],[Additive]])</f>
        <v>Honey-Dameshood</v>
      </c>
      <c r="D386" s="4">
        <v>0</v>
      </c>
      <c r="E386" s="4">
        <v>5</v>
      </c>
      <c r="F386" s="4">
        <v>-5</v>
      </c>
      <c r="G386" s="4">
        <v>0</v>
      </c>
      <c r="H386" s="4">
        <v>0</v>
      </c>
      <c r="I386" s="4">
        <v>5</v>
      </c>
      <c r="J386" s="4">
        <v>-5</v>
      </c>
      <c r="K386" s="20">
        <v>-21.5825195891885</v>
      </c>
      <c r="L386" s="20">
        <v>427.02795262479998</v>
      </c>
      <c r="M386" s="20">
        <v>-85.575762270003295</v>
      </c>
      <c r="N386" s="20">
        <v>718.71763005172102</v>
      </c>
      <c r="O386" s="20">
        <v>298.62686253287211</v>
      </c>
      <c r="P386" s="20" t="b">
        <f>IF(ISERROR(VLOOKUP(Table1[[#This Row],[Base ]],Stock,1,FALSE)),FALSE,TRUE)</f>
        <v>0</v>
      </c>
      <c r="Q386" s="29" t="b">
        <f>IF(ISERROR(VLOOKUP(Table1[[#This Row],[Additive]],Stock,1,FALSE)),FALSE,TRUE)</f>
        <v>1</v>
      </c>
    </row>
    <row r="387" spans="1:17" ht="12.75">
      <c r="A387" s="4" t="s">
        <v>0</v>
      </c>
      <c r="B387" s="4" t="s">
        <v>175</v>
      </c>
      <c r="C387" s="35" t="str">
        <f>CONCATENATE(Table1[[#This Row],[Base ]],"-",Table1[[#This Row],[Additive]])</f>
        <v>Honey-Miniature Bamboo</v>
      </c>
      <c r="D387" s="4">
        <v>0</v>
      </c>
      <c r="E387" s="4">
        <v>1</v>
      </c>
      <c r="F387" s="4">
        <v>0</v>
      </c>
      <c r="G387" s="4">
        <v>0</v>
      </c>
      <c r="H387" s="4">
        <v>0</v>
      </c>
      <c r="I387" s="4">
        <v>1</v>
      </c>
      <c r="J387" s="4">
        <v>0</v>
      </c>
      <c r="K387" s="20">
        <v>-21.5825195891885</v>
      </c>
      <c r="L387" s="20">
        <v>427.02795262479998</v>
      </c>
      <c r="M387" s="20">
        <v>-88.116328488290705</v>
      </c>
      <c r="N387" s="20">
        <v>863.55419630609401</v>
      </c>
      <c r="O387" s="20">
        <v>441.56755898630365</v>
      </c>
      <c r="P387" s="20" t="b">
        <f>IF(ISERROR(VLOOKUP(Table1[[#This Row],[Base ]],Stock,1,FALSE)),FALSE,TRUE)</f>
        <v>0</v>
      </c>
      <c r="Q387" s="29" t="b">
        <f>IF(ISERROR(VLOOKUP(Table1[[#This Row],[Additive]],Stock,1,FALSE)),FALSE,TRUE)</f>
        <v>0</v>
      </c>
    </row>
    <row r="388" spans="1:17" ht="12.75">
      <c r="A388" s="3" t="s">
        <v>0</v>
      </c>
      <c r="B388" s="3" t="s">
        <v>126</v>
      </c>
      <c r="C388" s="13" t="str">
        <f>CONCATENATE(Table1[[#This Row],[Base ]],"-",Table1[[#This Row],[Additive]])</f>
        <v>Honey-Revivia</v>
      </c>
      <c r="D388" s="4">
        <v>0</v>
      </c>
      <c r="E388" s="4">
        <v>1</v>
      </c>
      <c r="F388" s="4">
        <v>0</v>
      </c>
      <c r="G388" s="4">
        <v>0</v>
      </c>
      <c r="H388" s="4">
        <v>0</v>
      </c>
      <c r="I388" s="4">
        <v>1</v>
      </c>
      <c r="J388" s="4">
        <v>0</v>
      </c>
      <c r="K388" s="20">
        <v>-21.5825195891885</v>
      </c>
      <c r="L388" s="20">
        <v>427.02795262479998</v>
      </c>
      <c r="M388" s="20">
        <v>-392.08686643588999</v>
      </c>
      <c r="N388" s="20">
        <v>182.17624407102301</v>
      </c>
      <c r="O388" s="20">
        <v>444.10114862945875</v>
      </c>
      <c r="P388" s="20" t="b">
        <f>IF(ISERROR(VLOOKUP(Table1[[#This Row],[Base ]],Stock,1,FALSE)),FALSE,TRUE)</f>
        <v>0</v>
      </c>
      <c r="Q388" s="29" t="b">
        <f>IF(ISERROR(VLOOKUP(Table1[[#This Row],[Additive]],Stock,1,FALSE)),FALSE,TRUE)</f>
        <v>0</v>
      </c>
    </row>
    <row r="389" spans="1:17" ht="12.75">
      <c r="A389" s="3" t="s">
        <v>0</v>
      </c>
      <c r="B389" s="3" t="s">
        <v>110</v>
      </c>
      <c r="C389" s="13" t="str">
        <f>CONCATENATE(Table1[[#This Row],[Base ]],"-",Table1[[#This Row],[Additive]])</f>
        <v>Honey-Zanthoxylum</v>
      </c>
      <c r="D389" s="4">
        <v>0</v>
      </c>
      <c r="E389" s="4">
        <v>2</v>
      </c>
      <c r="F389" s="4">
        <v>-1</v>
      </c>
      <c r="G389" s="4">
        <v>0</v>
      </c>
      <c r="H389" s="4">
        <v>0</v>
      </c>
      <c r="I389" s="4">
        <v>-1</v>
      </c>
      <c r="J389" s="4">
        <v>0</v>
      </c>
      <c r="K389" s="20">
        <v>-21.5825195891885</v>
      </c>
      <c r="L389" s="20">
        <v>427.02795262479998</v>
      </c>
      <c r="M389" s="20">
        <v>141.88200240708599</v>
      </c>
      <c r="N389" s="20">
        <v>749.33903201661997</v>
      </c>
      <c r="O389" s="20">
        <v>361.39325097487722</v>
      </c>
      <c r="P389" s="20" t="b">
        <f>IF(ISERROR(VLOOKUP(Table1[[#This Row],[Base ]],Stock,1,FALSE)),FALSE,TRUE)</f>
        <v>0</v>
      </c>
      <c r="Q389" s="29" t="b">
        <f>IF(ISERROR(VLOOKUP(Table1[[#This Row],[Additive]],Stock,1,FALSE)),FALSE,TRUE)</f>
        <v>1</v>
      </c>
    </row>
    <row r="390" spans="1:17" ht="12.75">
      <c r="A390" s="3" t="s">
        <v>0</v>
      </c>
      <c r="B390" s="3" t="s">
        <v>294</v>
      </c>
      <c r="C390" s="13" t="str">
        <f>CONCATENATE(Table1[[#This Row],[Base ]],"-",Table1[[#This Row],[Additive]])</f>
        <v>Honey-Joy of the Mountain</v>
      </c>
      <c r="D390" s="4">
        <v>0</v>
      </c>
      <c r="E390" s="4">
        <v>4</v>
      </c>
      <c r="F390" s="4">
        <v>-4</v>
      </c>
      <c r="G390" s="4">
        <v>0</v>
      </c>
      <c r="H390" s="4">
        <v>4</v>
      </c>
      <c r="I390" s="4">
        <v>-4</v>
      </c>
      <c r="J390" s="4">
        <v>0</v>
      </c>
      <c r="K390" s="20">
        <v>-21.5825195891885</v>
      </c>
      <c r="L390" s="20">
        <v>427.02795262479998</v>
      </c>
      <c r="M390" s="20">
        <v>-264.02429224033898</v>
      </c>
      <c r="N390" s="20">
        <v>37.125115783103404</v>
      </c>
      <c r="O390" s="20">
        <v>459.13204560718128</v>
      </c>
      <c r="P390" s="20" t="b">
        <f>IF(ISERROR(VLOOKUP(Table1[[#This Row],[Base ]],Stock,1,FALSE)),FALSE,TRUE)</f>
        <v>0</v>
      </c>
      <c r="Q390" s="29" t="b">
        <f>IF(ISERROR(VLOOKUP(Table1[[#This Row],[Additive]],Stock,1,FALSE)),FALSE,TRUE)</f>
        <v>0</v>
      </c>
    </row>
    <row r="391" spans="1:17" ht="12.75">
      <c r="A391" s="4" t="s">
        <v>0</v>
      </c>
      <c r="B391" s="4" t="s">
        <v>191</v>
      </c>
      <c r="C391" s="35" t="str">
        <f>CONCATENATE(Table1[[#This Row],[Base ]],"-",Table1[[#This Row],[Additive]])</f>
        <v>Honey-Stickler Hedge</v>
      </c>
      <c r="D391" s="4">
        <v>0</v>
      </c>
      <c r="E391" s="4">
        <v>1</v>
      </c>
      <c r="F391" s="4">
        <v>0</v>
      </c>
      <c r="G391" s="4">
        <v>0</v>
      </c>
      <c r="H391" s="4">
        <v>0</v>
      </c>
      <c r="I391" s="4">
        <v>1</v>
      </c>
      <c r="J391" s="4">
        <v>0</v>
      </c>
      <c r="K391" s="20">
        <v>-21.5825195891885</v>
      </c>
      <c r="L391" s="20">
        <v>427.02795262479998</v>
      </c>
      <c r="M391" s="20">
        <v>325.914280741379</v>
      </c>
      <c r="N391" s="20">
        <v>283.44615888414501</v>
      </c>
      <c r="O391" s="20">
        <v>375.99169902242028</v>
      </c>
      <c r="P391" s="20" t="b">
        <f>IF(ISERROR(VLOOKUP(Table1[[#This Row],[Base ]],Stock,1,FALSE)),FALSE,TRUE)</f>
        <v>0</v>
      </c>
      <c r="Q391" s="29" t="b">
        <f>IF(ISERROR(VLOOKUP(Table1[[#This Row],[Additive]],Stock,1,FALSE)),FALSE,TRUE)</f>
        <v>1</v>
      </c>
    </row>
    <row r="392" spans="1:17" ht="12.75">
      <c r="A392" s="3" t="s">
        <v>0</v>
      </c>
      <c r="B392" s="3" t="s">
        <v>292</v>
      </c>
      <c r="C392" s="13" t="str">
        <f>CONCATENATE(Table1[[#This Row],[Base ]],"-",Table1[[#This Row],[Additive]])</f>
        <v>Honey-Beggar's Button</v>
      </c>
      <c r="D392" s="4">
        <v>0</v>
      </c>
      <c r="E392" s="4">
        <v>1</v>
      </c>
      <c r="F392" s="4">
        <v>0</v>
      </c>
      <c r="G392" s="4">
        <v>0</v>
      </c>
      <c r="H392" s="4">
        <v>0</v>
      </c>
      <c r="I392" s="4">
        <v>1</v>
      </c>
      <c r="J392" s="4">
        <v>0</v>
      </c>
      <c r="K392" s="20">
        <v>-21.5825195891885</v>
      </c>
      <c r="L392" s="20">
        <v>427.02795262479998</v>
      </c>
      <c r="M392" s="20">
        <v>-140.929595713276</v>
      </c>
      <c r="N392" s="20">
        <v>-25.033232856197898</v>
      </c>
      <c r="O392" s="20">
        <v>467.55004010036606</v>
      </c>
      <c r="P392" s="20" t="b">
        <f>IF(ISERROR(VLOOKUP(Table1[[#This Row],[Base ]],Stock,1,FALSE)),FALSE,TRUE)</f>
        <v>0</v>
      </c>
      <c r="Q392" s="29" t="b">
        <f>IF(ISERROR(VLOOKUP(Table1[[#This Row],[Additive]],Stock,1,FALSE)),FALSE,TRUE)</f>
        <v>0</v>
      </c>
    </row>
    <row r="393" spans="1:17" ht="12.75">
      <c r="A393" s="3" t="s">
        <v>0</v>
      </c>
      <c r="B393" s="3" t="s">
        <v>50</v>
      </c>
      <c r="C393" s="13" t="str">
        <f>CONCATENATE(Table1[[#This Row],[Base ]],"-",Table1[[#This Row],[Additive]])</f>
        <v>Honey-Mariae</v>
      </c>
      <c r="D393" s="4">
        <v>0</v>
      </c>
      <c r="E393" s="4">
        <v>1</v>
      </c>
      <c r="F393" s="4">
        <v>-1</v>
      </c>
      <c r="G393" s="4">
        <v>-2</v>
      </c>
      <c r="H393" s="4">
        <v>0</v>
      </c>
      <c r="I393" s="4">
        <v>1</v>
      </c>
      <c r="J393" s="4">
        <v>2</v>
      </c>
      <c r="K393" s="20">
        <v>-21.5825195891885</v>
      </c>
      <c r="L393" s="20">
        <v>427.02795262479998</v>
      </c>
      <c r="M393" s="20">
        <v>176.47038630854701</v>
      </c>
      <c r="N393" s="20">
        <v>88.331479600880698</v>
      </c>
      <c r="O393" s="20">
        <v>392.35220704537875</v>
      </c>
      <c r="P393" s="20" t="b">
        <f>IF(ISERROR(VLOOKUP(Table1[[#This Row],[Base ]],Stock,1,FALSE)),FALSE,TRUE)</f>
        <v>0</v>
      </c>
      <c r="Q393" s="29" t="b">
        <f>IF(ISERROR(VLOOKUP(Table1[[#This Row],[Additive]],Stock,1,FALSE)),FALSE,TRUE)</f>
        <v>1</v>
      </c>
    </row>
    <row r="394" spans="1:17" ht="12.75">
      <c r="A394" s="4" t="s">
        <v>0</v>
      </c>
      <c r="B394" s="4" t="s">
        <v>42</v>
      </c>
      <c r="C394" s="35" t="str">
        <f>CONCATENATE(Table1[[#This Row],[Base ]],"-",Table1[[#This Row],[Additive]])</f>
        <v>Honey-Calabash</v>
      </c>
      <c r="D394" s="4">
        <v>0</v>
      </c>
      <c r="E394" s="4">
        <v>3</v>
      </c>
      <c r="F394" s="4">
        <v>3</v>
      </c>
      <c r="G394" s="4">
        <v>-3</v>
      </c>
      <c r="H394" s="4">
        <v>-3</v>
      </c>
      <c r="I394" s="4">
        <v>1</v>
      </c>
      <c r="J394" s="4">
        <v>0</v>
      </c>
      <c r="K394" s="20">
        <v>-21.5825195891885</v>
      </c>
      <c r="L394" s="20">
        <v>427.02795262479998</v>
      </c>
      <c r="M394" s="20">
        <v>-406.98054845319598</v>
      </c>
      <c r="N394" s="20">
        <v>557.38851916389206</v>
      </c>
      <c r="O394" s="20">
        <v>406.8482738818679</v>
      </c>
      <c r="P394" s="20" t="b">
        <f>IF(ISERROR(VLOOKUP(Table1[[#This Row],[Base ]],Stock,1,FALSE)),FALSE,TRUE)</f>
        <v>0</v>
      </c>
      <c r="Q394" s="29" t="b">
        <f>IF(ISERROR(VLOOKUP(Table1[[#This Row],[Additive]],Stock,1,FALSE)),FALSE,TRUE)</f>
        <v>1</v>
      </c>
    </row>
    <row r="395" spans="1:17" ht="12.75">
      <c r="A395" s="4" t="s">
        <v>0</v>
      </c>
      <c r="B395" s="4" t="s">
        <v>219</v>
      </c>
      <c r="C395" s="35" t="str">
        <f>CONCATENATE(Table1[[#This Row],[Base ]],"-",Table1[[#This Row],[Additive]])</f>
        <v>Honey-Brown Muskerro</v>
      </c>
      <c r="D395" s="4">
        <v>0</v>
      </c>
      <c r="E395" s="4">
        <v>1</v>
      </c>
      <c r="F395" s="4">
        <v>0</v>
      </c>
      <c r="G395" s="4">
        <v>0</v>
      </c>
      <c r="H395" s="4">
        <v>0</v>
      </c>
      <c r="I395" s="4">
        <v>1</v>
      </c>
      <c r="J395" s="4">
        <v>0</v>
      </c>
      <c r="K395" s="20">
        <v>-21.5825195891885</v>
      </c>
      <c r="L395" s="20">
        <v>427.02795262479998</v>
      </c>
      <c r="M395" s="20">
        <v>-391.40531521804598</v>
      </c>
      <c r="N395" s="20">
        <v>631.50968706379695</v>
      </c>
      <c r="O395" s="20">
        <v>422.5892567090699</v>
      </c>
      <c r="P395" s="20" t="b">
        <f>IF(ISERROR(VLOOKUP(Table1[[#This Row],[Base ]],Stock,1,FALSE)),FALSE,TRUE)</f>
        <v>0</v>
      </c>
      <c r="Q395" s="29" t="b">
        <f>IF(ISERROR(VLOOKUP(Table1[[#This Row],[Additive]],Stock,1,FALSE)),FALSE,TRUE)</f>
        <v>1</v>
      </c>
    </row>
    <row r="396" spans="1:17" ht="12.75">
      <c r="A396" s="4" t="s">
        <v>0</v>
      </c>
      <c r="B396" s="4" t="s">
        <v>55</v>
      </c>
      <c r="C396" s="35" t="str">
        <f>CONCATENATE(Table1[[#This Row],[Base ]],"-",Table1[[#This Row],[Additive]])</f>
        <v>Honey-Fivesleaf</v>
      </c>
      <c r="D396" s="4">
        <v>0</v>
      </c>
      <c r="E396" s="4">
        <v>1</v>
      </c>
      <c r="F396" s="4">
        <v>0</v>
      </c>
      <c r="G396" s="4">
        <v>0</v>
      </c>
      <c r="H396" s="4">
        <v>0</v>
      </c>
      <c r="I396" s="4">
        <v>1</v>
      </c>
      <c r="J396" s="4">
        <v>0</v>
      </c>
      <c r="K396" s="20">
        <v>-21.5825195891885</v>
      </c>
      <c r="L396" s="20">
        <v>427.02795262479998</v>
      </c>
      <c r="M396" s="20">
        <v>273.47522686799999</v>
      </c>
      <c r="N396" s="20">
        <v>866.96196212513405</v>
      </c>
      <c r="O396" s="20">
        <v>529.71785552257404</v>
      </c>
      <c r="P396" s="20" t="b">
        <f>IF(ISERROR(VLOOKUP(Table1[[#This Row],[Base ]],Stock,1,FALSE)),FALSE,TRUE)</f>
        <v>0</v>
      </c>
      <c r="Q396" s="29" t="b">
        <f>IF(ISERROR(VLOOKUP(Table1[[#This Row],[Additive]],Stock,1,FALSE)),FALSE,TRUE)</f>
        <v>1</v>
      </c>
    </row>
    <row r="397" spans="1:17" ht="12.75">
      <c r="A397" s="4" t="s">
        <v>0</v>
      </c>
      <c r="B397" s="4" t="s">
        <v>221</v>
      </c>
      <c r="C397" s="35" t="str">
        <f>CONCATENATE(Table1[[#This Row],[Base ]],"-",Table1[[#This Row],[Additive]])</f>
        <v>Honey-Common Rosemary</v>
      </c>
      <c r="D397" s="4">
        <v>0</v>
      </c>
      <c r="E397" s="4">
        <v>1</v>
      </c>
      <c r="F397" s="4">
        <v>0</v>
      </c>
      <c r="G397" s="4">
        <v>0</v>
      </c>
      <c r="H397" s="4">
        <v>0</v>
      </c>
      <c r="I397" s="4">
        <v>1</v>
      </c>
      <c r="J397" s="4">
        <v>0</v>
      </c>
      <c r="K397" s="20">
        <v>-21.5825195891885</v>
      </c>
      <c r="L397" s="20">
        <v>427.02795262479998</v>
      </c>
      <c r="M397" s="20">
        <v>-132.01288005274299</v>
      </c>
      <c r="N397" s="20">
        <v>968.662836171452</v>
      </c>
      <c r="O397" s="20">
        <v>552.77772348992664</v>
      </c>
      <c r="P397" s="20" t="b">
        <f>IF(ISERROR(VLOOKUP(Table1[[#This Row],[Base ]],Stock,1,FALSE)),FALSE,TRUE)</f>
        <v>0</v>
      </c>
      <c r="Q397" s="29" t="b">
        <f>IF(ISERROR(VLOOKUP(Table1[[#This Row],[Additive]],Stock,1,FALSE)),FALSE,TRUE)</f>
        <v>1</v>
      </c>
    </row>
    <row r="398" spans="1:17" ht="12.75">
      <c r="A398" s="3" t="s">
        <v>0</v>
      </c>
      <c r="B398" s="3" t="s">
        <v>94</v>
      </c>
      <c r="C398" s="13" t="str">
        <f>CONCATENATE(Table1[[#This Row],[Base ]],"-",Table1[[#This Row],[Additive]])</f>
        <v>Honey-Sweetgrass</v>
      </c>
      <c r="D398" s="4">
        <v>0</v>
      </c>
      <c r="E398" s="4">
        <v>1</v>
      </c>
      <c r="F398" s="4">
        <v>0</v>
      </c>
      <c r="G398" s="4">
        <v>0</v>
      </c>
      <c r="H398" s="4">
        <v>0</v>
      </c>
      <c r="I398" s="4">
        <v>1</v>
      </c>
      <c r="J398" s="4">
        <v>0</v>
      </c>
      <c r="K398" s="20">
        <v>-21.5825195891885</v>
      </c>
      <c r="L398" s="20">
        <v>427.02795262479998</v>
      </c>
      <c r="M398" s="20">
        <v>-558.45978140504303</v>
      </c>
      <c r="N398" s="20">
        <v>631.49516695223599</v>
      </c>
      <c r="O398" s="20">
        <v>574.49459178456266</v>
      </c>
      <c r="P398" s="20" t="b">
        <f>IF(ISERROR(VLOOKUP(Table1[[#This Row],[Base ]],Stock,1,FALSE)),FALSE,TRUE)</f>
        <v>0</v>
      </c>
      <c r="Q398" s="29" t="b">
        <f>IF(ISERROR(VLOOKUP(Table1[[#This Row],[Additive]],Stock,1,FALSE)),FALSE,TRUE)</f>
        <v>1</v>
      </c>
    </row>
    <row r="399" spans="1:17" ht="12.75">
      <c r="A399" s="3" t="s">
        <v>0</v>
      </c>
      <c r="B399" s="3" t="s">
        <v>214</v>
      </c>
      <c r="C399" s="13" t="str">
        <f>CONCATENATE(Table1[[#This Row],[Base ]],"-",Table1[[#This Row],[Additive]])</f>
        <v>Honey-Striped Batfin</v>
      </c>
      <c r="D399" s="4">
        <v>0</v>
      </c>
      <c r="E399" s="4">
        <v>1</v>
      </c>
      <c r="F399" s="4">
        <v>0</v>
      </c>
      <c r="G399" s="4">
        <v>0</v>
      </c>
      <c r="H399" s="4">
        <v>0</v>
      </c>
      <c r="I399" s="4">
        <v>1</v>
      </c>
      <c r="J399" s="4">
        <v>0</v>
      </c>
      <c r="K399" s="20">
        <v>-21.5825195891885</v>
      </c>
      <c r="L399" s="20">
        <v>427.02795262479998</v>
      </c>
      <c r="M399" s="20">
        <v>-521.36848239234098</v>
      </c>
      <c r="N399" s="20">
        <v>464.47859102927299</v>
      </c>
      <c r="O399" s="20">
        <v>501.18714960778539</v>
      </c>
      <c r="P399" s="20" t="b">
        <f>IF(ISERROR(VLOOKUP(Table1[[#This Row],[Base ]],Stock,1,FALSE)),FALSE,TRUE)</f>
        <v>0</v>
      </c>
      <c r="Q399" s="29" t="b">
        <f>IF(ISERROR(VLOOKUP(Table1[[#This Row],[Additive]],Stock,1,FALSE)),FALSE,TRUE)</f>
        <v>0</v>
      </c>
    </row>
    <row r="400" spans="1:17" ht="12.75">
      <c r="A400" s="4" t="s">
        <v>0</v>
      </c>
      <c r="B400" s="4" t="s">
        <v>2</v>
      </c>
      <c r="C400" s="35" t="str">
        <f>CONCATENATE(Table1[[#This Row],[Base ]],"-",Table1[[#This Row],[Additive]])</f>
        <v>Honey-Onions</v>
      </c>
      <c r="D400" s="4">
        <v>0</v>
      </c>
      <c r="E400" s="4">
        <v>1</v>
      </c>
      <c r="F400" s="4">
        <v>0</v>
      </c>
      <c r="G400" s="4">
        <v>0</v>
      </c>
      <c r="H400" s="4">
        <v>0</v>
      </c>
      <c r="I400" s="4">
        <v>1</v>
      </c>
      <c r="J400" s="4">
        <v>0</v>
      </c>
      <c r="K400" s="20">
        <v>-21.5825195891885</v>
      </c>
      <c r="L400" s="20">
        <v>427.02795262479998</v>
      </c>
      <c r="M400" s="20">
        <v>477.780000000016</v>
      </c>
      <c r="N400" s="20">
        <v>502.280000000001</v>
      </c>
      <c r="O400" s="20">
        <v>505.00078871684764</v>
      </c>
      <c r="P400" s="20" t="b">
        <f>IF(ISERROR(VLOOKUP(Table1[[#This Row],[Base ]],Stock,1,FALSE)),FALSE,TRUE)</f>
        <v>0</v>
      </c>
      <c r="Q400" s="29" t="b">
        <f>IF(ISERROR(VLOOKUP(Table1[[#This Row],[Additive]],Stock,1,FALSE)),FALSE,TRUE)</f>
        <v>0</v>
      </c>
    </row>
    <row r="401" spans="1:17" ht="12.75">
      <c r="A401" s="4" t="s">
        <v>0</v>
      </c>
      <c r="B401" s="4" t="s">
        <v>79</v>
      </c>
      <c r="C401" s="35" t="str">
        <f>CONCATENATE(Table1[[#This Row],[Base ]],"-",Table1[[#This Row],[Additive]])</f>
        <v>Honey-Rubia</v>
      </c>
      <c r="D401" s="4">
        <v>0</v>
      </c>
      <c r="E401" s="4">
        <v>1</v>
      </c>
      <c r="F401" s="4">
        <v>0</v>
      </c>
      <c r="G401" s="4">
        <v>0</v>
      </c>
      <c r="H401" s="4">
        <v>0</v>
      </c>
      <c r="I401" s="4">
        <v>1</v>
      </c>
      <c r="J401" s="4">
        <v>0</v>
      </c>
      <c r="K401" s="20">
        <v>-21.5825195891885</v>
      </c>
      <c r="L401" s="20">
        <v>427.02795262479998</v>
      </c>
      <c r="M401" s="20">
        <v>-486.86339479372702</v>
      </c>
      <c r="N401" s="20">
        <v>218.66021101519701</v>
      </c>
      <c r="O401" s="20">
        <v>509.80722687559813</v>
      </c>
      <c r="P401" s="20" t="b">
        <f>IF(ISERROR(VLOOKUP(Table1[[#This Row],[Base ]],Stock,1,FALSE)),FALSE,TRUE)</f>
        <v>0</v>
      </c>
      <c r="Q401" s="29" t="b">
        <f>IF(ISERROR(VLOOKUP(Table1[[#This Row],[Additive]],Stock,1,FALSE)),FALSE,TRUE)</f>
        <v>0</v>
      </c>
    </row>
    <row r="402" spans="1:17" ht="12.75">
      <c r="A402" s="4" t="s">
        <v>0</v>
      </c>
      <c r="B402" s="4" t="s">
        <v>222</v>
      </c>
      <c r="C402" s="35" t="str">
        <f>CONCATENATE(Table1[[#This Row],[Base ]],"-",Table1[[#This Row],[Additive]])</f>
        <v>Honey-Pale Dhamasa</v>
      </c>
      <c r="D402" s="4">
        <v>0</v>
      </c>
      <c r="E402" s="4">
        <v>-1</v>
      </c>
      <c r="F402" s="4">
        <v>-1</v>
      </c>
      <c r="G402" s="4">
        <v>0</v>
      </c>
      <c r="H402" s="4">
        <v>2</v>
      </c>
      <c r="I402" s="4">
        <v>1</v>
      </c>
      <c r="J402" s="4">
        <v>1</v>
      </c>
      <c r="K402" s="20">
        <v>-21.5825195891885</v>
      </c>
      <c r="L402" s="20">
        <v>427.02795262479998</v>
      </c>
      <c r="M402" s="20">
        <v>-349.37413954297801</v>
      </c>
      <c r="N402" s="20">
        <v>-55.089808989210603</v>
      </c>
      <c r="O402" s="20">
        <v>582.99646840751404</v>
      </c>
      <c r="P402" s="20" t="b">
        <f>IF(ISERROR(VLOOKUP(Table1[[#This Row],[Base ]],Stock,1,FALSE)),FALSE,TRUE)</f>
        <v>0</v>
      </c>
      <c r="Q402" s="29" t="b">
        <f>IF(ISERROR(VLOOKUP(Table1[[#This Row],[Additive]],Stock,1,FALSE)),FALSE,TRUE)</f>
        <v>1</v>
      </c>
    </row>
    <row r="403" spans="1:17" ht="12.75">
      <c r="A403" s="3" t="s">
        <v>0</v>
      </c>
      <c r="B403" s="3" t="s">
        <v>288</v>
      </c>
      <c r="C403" s="13" t="str">
        <f>CONCATENATE(Table1[[#This Row],[Base ]],"-",Table1[[#This Row],[Additive]])</f>
        <v>Honey-Heart of Ash</v>
      </c>
      <c r="D403" s="4">
        <v>0</v>
      </c>
      <c r="E403" s="4">
        <v>1</v>
      </c>
      <c r="F403" s="4">
        <v>0</v>
      </c>
      <c r="G403" s="4">
        <v>0</v>
      </c>
      <c r="H403" s="4">
        <v>0</v>
      </c>
      <c r="I403" s="4">
        <v>1</v>
      </c>
      <c r="J403" s="4">
        <v>0</v>
      </c>
      <c r="K403" s="20">
        <v>-21.5825195891885</v>
      </c>
      <c r="L403" s="20">
        <v>427.02795262479998</v>
      </c>
      <c r="M403" s="20">
        <v>253.64358898560599</v>
      </c>
      <c r="N403" s="20">
        <v>864.10803039336804</v>
      </c>
      <c r="O403" s="20">
        <v>516.51563889528268</v>
      </c>
      <c r="P403" s="20" t="b">
        <f>IF(ISERROR(VLOOKUP(Table1[[#This Row],[Base ]],Stock,1,FALSE)),FALSE,TRUE)</f>
        <v>0</v>
      </c>
      <c r="Q403" s="29" t="b">
        <f>IF(ISERROR(VLOOKUP(Table1[[#This Row],[Additive]],Stock,1,FALSE)),FALSE,TRUE)</f>
        <v>0</v>
      </c>
    </row>
    <row r="404" spans="1:17" ht="12.75">
      <c r="A404" s="4" t="s">
        <v>0</v>
      </c>
      <c r="B404" s="4" t="s">
        <v>29</v>
      </c>
      <c r="C404" s="35" t="str">
        <f>CONCATENATE(Table1[[#This Row],[Base ]],"-",Table1[[#This Row],[Additive]])</f>
        <v>Honey-Houseleek</v>
      </c>
      <c r="D404" s="4">
        <v>0</v>
      </c>
      <c r="E404" s="4">
        <v>-1</v>
      </c>
      <c r="F404" s="4">
        <v>0</v>
      </c>
      <c r="G404" s="4">
        <v>0</v>
      </c>
      <c r="H404" s="4">
        <v>2</v>
      </c>
      <c r="I404" s="4">
        <v>2</v>
      </c>
      <c r="J404" s="4">
        <v>-1</v>
      </c>
      <c r="K404" s="20">
        <v>-21.5825195891885</v>
      </c>
      <c r="L404" s="20">
        <v>427.02795262479998</v>
      </c>
      <c r="M404" s="20">
        <v>511.70525308967399</v>
      </c>
      <c r="N404" s="20">
        <v>187.32579791170701</v>
      </c>
      <c r="O404" s="20">
        <v>584.68194042819687</v>
      </c>
      <c r="P404" s="20" t="b">
        <f>IF(ISERROR(VLOOKUP(Table1[[#This Row],[Base ]],Stock,1,FALSE)),FALSE,TRUE)</f>
        <v>0</v>
      </c>
      <c r="Q404" s="29" t="b">
        <f>IF(ISERROR(VLOOKUP(Table1[[#This Row],[Additive]],Stock,1,FALSE)),FALSE,TRUE)</f>
        <v>1</v>
      </c>
    </row>
    <row r="405" spans="1:17" ht="12.75">
      <c r="A405" s="3" t="s">
        <v>0</v>
      </c>
      <c r="B405" s="3" t="s">
        <v>78</v>
      </c>
      <c r="C405" s="13" t="str">
        <f>CONCATENATE(Table1[[#This Row],[Base ]],"-",Table1[[#This Row],[Additive]])</f>
        <v>Honey-Rubydora</v>
      </c>
      <c r="D405" s="4">
        <v>0</v>
      </c>
      <c r="E405" s="4">
        <v>1</v>
      </c>
      <c r="F405" s="4">
        <v>0</v>
      </c>
      <c r="G405" s="4">
        <v>0</v>
      </c>
      <c r="H405" s="4">
        <v>0</v>
      </c>
      <c r="I405" s="4">
        <v>1</v>
      </c>
      <c r="J405" s="4">
        <v>0</v>
      </c>
      <c r="K405" s="20">
        <v>-21.5825195891885</v>
      </c>
      <c r="L405" s="20">
        <v>427.02795262479998</v>
      </c>
      <c r="M405" s="20">
        <v>479.23017959973703</v>
      </c>
      <c r="N405" s="20">
        <v>569.48114469608004</v>
      </c>
      <c r="O405" s="20">
        <v>520.6786644372844</v>
      </c>
      <c r="P405" s="20" t="b">
        <f>IF(ISERROR(VLOOKUP(Table1[[#This Row],[Base ]],Stock,1,FALSE)),FALSE,TRUE)</f>
        <v>0</v>
      </c>
      <c r="Q405" s="29" t="b">
        <f>IF(ISERROR(VLOOKUP(Table1[[#This Row],[Additive]],Stock,1,FALSE)),FALSE,TRUE)</f>
        <v>0</v>
      </c>
    </row>
    <row r="406" spans="1:17" ht="12.75">
      <c r="A406" s="3" t="s">
        <v>0</v>
      </c>
      <c r="B406" s="3" t="s">
        <v>172</v>
      </c>
      <c r="C406" s="13" t="str">
        <f>CONCATENATE(Table1[[#This Row],[Base ]],"-",Table1[[#This Row],[Additive]])</f>
        <v>Honey-Dueling Serpents</v>
      </c>
      <c r="D406" s="4">
        <v>0</v>
      </c>
      <c r="E406" s="4">
        <v>1</v>
      </c>
      <c r="F406" s="4">
        <v>0</v>
      </c>
      <c r="G406" s="4">
        <v>0</v>
      </c>
      <c r="H406" s="4">
        <v>0</v>
      </c>
      <c r="I406" s="4">
        <v>1</v>
      </c>
      <c r="J406" s="4">
        <v>0</v>
      </c>
      <c r="K406" s="20">
        <v>-21.5825195891885</v>
      </c>
      <c r="L406" s="20">
        <v>427.02795262479998</v>
      </c>
      <c r="M406" s="20">
        <v>-454.39434117043402</v>
      </c>
      <c r="N406" s="20">
        <v>133.464876780694</v>
      </c>
      <c r="O406" s="20">
        <v>522.97739186271542</v>
      </c>
      <c r="P406" s="20" t="b">
        <f>IF(ISERROR(VLOOKUP(Table1[[#This Row],[Base ]],Stock,1,FALSE)),FALSE,TRUE)</f>
        <v>0</v>
      </c>
      <c r="Q406" s="29" t="b">
        <f>IF(ISERROR(VLOOKUP(Table1[[#This Row],[Additive]],Stock,1,FALSE)),FALSE,TRUE)</f>
        <v>0</v>
      </c>
    </row>
    <row r="407" spans="1:17" ht="12.75">
      <c r="A407" s="4" t="s">
        <v>0</v>
      </c>
      <c r="B407" s="4" t="s">
        <v>307</v>
      </c>
      <c r="C407" s="35" t="str">
        <f>CONCATENATE(Table1[[#This Row],[Base ]],"-",Table1[[#This Row],[Additive]])</f>
        <v>Honey-Common Basil</v>
      </c>
      <c r="D407" s="4">
        <v>0</v>
      </c>
      <c r="E407" s="4">
        <v>1</v>
      </c>
      <c r="F407" s="4">
        <v>0</v>
      </c>
      <c r="G407" s="4">
        <v>0</v>
      </c>
      <c r="H407" s="4">
        <v>0</v>
      </c>
      <c r="I407" s="4">
        <v>1</v>
      </c>
      <c r="J407" s="4">
        <v>0</v>
      </c>
      <c r="K407" s="20">
        <v>-21.5825195891885</v>
      </c>
      <c r="L407" s="20">
        <v>427.02795262479998</v>
      </c>
      <c r="M407" s="20">
        <v>604.06646194144105</v>
      </c>
      <c r="N407" s="20">
        <v>185.83452775730001</v>
      </c>
      <c r="O407" s="20">
        <v>670.53032466073319</v>
      </c>
      <c r="P407" s="20" t="b">
        <f>IF(ISERROR(VLOOKUP(Table1[[#This Row],[Base ]],Stock,1,FALSE)),FALSE,TRUE)</f>
        <v>0</v>
      </c>
      <c r="Q407" s="29" t="b">
        <f>IF(ISERROR(VLOOKUP(Table1[[#This Row],[Additive]],Stock,1,FALSE)),FALSE,TRUE)</f>
        <v>1</v>
      </c>
    </row>
    <row r="408" spans="1:17" ht="12.75">
      <c r="A408" s="4" t="s">
        <v>0</v>
      </c>
      <c r="B408" s="4" t="s">
        <v>17</v>
      </c>
      <c r="C408" s="35" t="str">
        <f>CONCATENATE(Table1[[#This Row],[Base ]],"-",Table1[[#This Row],[Additive]])</f>
        <v>Honey-Motherwort</v>
      </c>
      <c r="D408" s="4">
        <v>0</v>
      </c>
      <c r="E408" s="4">
        <v>1</v>
      </c>
      <c r="F408" s="4">
        <v>0</v>
      </c>
      <c r="G408" s="4">
        <v>0</v>
      </c>
      <c r="H408" s="4">
        <v>0</v>
      </c>
      <c r="I408" s="4">
        <v>1</v>
      </c>
      <c r="J408" s="4">
        <v>0</v>
      </c>
      <c r="K408" s="20">
        <v>-21.5825195891885</v>
      </c>
      <c r="L408" s="20">
        <v>427.02795262479998</v>
      </c>
      <c r="M408" s="20">
        <v>-674.78598412069596</v>
      </c>
      <c r="N408" s="20">
        <v>580.68723399016403</v>
      </c>
      <c r="O408" s="20">
        <v>671.03348711199544</v>
      </c>
      <c r="P408" s="20" t="b">
        <f>IF(ISERROR(VLOOKUP(Table1[[#This Row],[Base ]],Stock,1,FALSE)),FALSE,TRUE)</f>
        <v>0</v>
      </c>
      <c r="Q408" s="29" t="b">
        <f>IF(ISERROR(VLOOKUP(Table1[[#This Row],[Additive]],Stock,1,FALSE)),FALSE,TRUE)</f>
        <v>1</v>
      </c>
    </row>
    <row r="409" spans="1:17" ht="12.75">
      <c r="A409" s="4" t="s">
        <v>0</v>
      </c>
      <c r="B409" s="4" t="s">
        <v>103</v>
      </c>
      <c r="C409" s="35" t="str">
        <f>CONCATENATE(Table1[[#This Row],[Base ]],"-",Table1[[#This Row],[Additive]])</f>
        <v>Honey-Yava</v>
      </c>
      <c r="D409" s="4">
        <v>0</v>
      </c>
      <c r="E409" s="4">
        <v>1</v>
      </c>
      <c r="F409" s="4">
        <v>0</v>
      </c>
      <c r="G409" s="4">
        <v>1</v>
      </c>
      <c r="H409" s="4">
        <v>0</v>
      </c>
      <c r="I409" s="4">
        <v>1</v>
      </c>
      <c r="J409" s="4">
        <v>0</v>
      </c>
      <c r="K409" s="20">
        <v>-21.5825195891885</v>
      </c>
      <c r="L409" s="20">
        <v>427.02795262479998</v>
      </c>
      <c r="M409" s="20">
        <v>-522.56243927373998</v>
      </c>
      <c r="N409" s="20">
        <v>898.80092690850404</v>
      </c>
      <c r="O409" s="20">
        <v>688.15014291332682</v>
      </c>
      <c r="P409" s="20" t="b">
        <f>IF(ISERROR(VLOOKUP(Table1[[#This Row],[Base ]],Stock,1,FALSE)),FALSE,TRUE)</f>
        <v>0</v>
      </c>
      <c r="Q409" s="29" t="b">
        <f>IF(ISERROR(VLOOKUP(Table1[[#This Row],[Additive]],Stock,1,FALSE)),FALSE,TRUE)</f>
        <v>1</v>
      </c>
    </row>
    <row r="410" spans="1:17" ht="12.75">
      <c r="A410" s="4" t="s">
        <v>0</v>
      </c>
      <c r="B410" s="4" t="s">
        <v>210</v>
      </c>
      <c r="C410" s="35" t="str">
        <f>CONCATENATE(Table1[[#This Row],[Base ]],"-",Table1[[#This Row],[Additive]])</f>
        <v>Honey-Verdant Squill</v>
      </c>
      <c r="D410" s="4">
        <v>0</v>
      </c>
      <c r="E410" s="4">
        <v>1</v>
      </c>
      <c r="F410" s="4">
        <v>0</v>
      </c>
      <c r="G410" s="4">
        <v>0</v>
      </c>
      <c r="H410" s="4">
        <v>0</v>
      </c>
      <c r="I410" s="4">
        <v>1</v>
      </c>
      <c r="J410" s="4">
        <v>0</v>
      </c>
      <c r="K410" s="20">
        <v>-21.5825195891885</v>
      </c>
      <c r="L410" s="20">
        <v>427.02795262479998</v>
      </c>
      <c r="M410" s="20">
        <v>710.40077383844005</v>
      </c>
      <c r="N410" s="20">
        <v>296.60190791001003</v>
      </c>
      <c r="O410" s="20">
        <v>743.51226956728965</v>
      </c>
      <c r="P410" s="20" t="b">
        <f>IF(ISERROR(VLOOKUP(Table1[[#This Row],[Base ]],Stock,1,FALSE)),FALSE,TRUE)</f>
        <v>0</v>
      </c>
      <c r="Q410" s="29" t="b">
        <f>IF(ISERROR(VLOOKUP(Table1[[#This Row],[Additive]],Stock,1,FALSE)),FALSE,TRUE)</f>
        <v>1</v>
      </c>
    </row>
    <row r="411" spans="1:17" ht="12.75">
      <c r="A411" s="3" t="s">
        <v>0</v>
      </c>
      <c r="B411" s="3" t="s">
        <v>60</v>
      </c>
      <c r="C411" s="13" t="str">
        <f>CONCATENATE(Table1[[#This Row],[Base ]],"-",Table1[[#This Row],[Additive]])</f>
        <v>Honey-Ashoka</v>
      </c>
      <c r="D411" s="4">
        <v>0</v>
      </c>
      <c r="E411" s="4">
        <v>1</v>
      </c>
      <c r="F411" s="4">
        <v>0</v>
      </c>
      <c r="G411" s="4">
        <v>0</v>
      </c>
      <c r="H411" s="4">
        <v>0</v>
      </c>
      <c r="I411" s="4">
        <v>1</v>
      </c>
      <c r="J411" s="4">
        <v>0</v>
      </c>
      <c r="K411" s="20">
        <v>-21.5825195891885</v>
      </c>
      <c r="L411" s="20">
        <v>427.02795262479998</v>
      </c>
      <c r="M411" s="20">
        <v>738.76654765872502</v>
      </c>
      <c r="N411" s="20">
        <v>392.36854669695498</v>
      </c>
      <c r="O411" s="20">
        <v>761.13860661777176</v>
      </c>
      <c r="P411" s="20" t="b">
        <f>IF(ISERROR(VLOOKUP(Table1[[#This Row],[Base ]],Stock,1,FALSE)),FALSE,TRUE)</f>
        <v>0</v>
      </c>
      <c r="Q411" s="29" t="b">
        <f>IF(ISERROR(VLOOKUP(Table1[[#This Row],[Additive]],Stock,1,FALSE)),FALSE,TRUE)</f>
        <v>1</v>
      </c>
    </row>
    <row r="412" spans="1:17" ht="12.75">
      <c r="A412" s="3" t="s">
        <v>0</v>
      </c>
      <c r="B412" s="3" t="s">
        <v>319</v>
      </c>
      <c r="C412" s="13" t="str">
        <f>CONCATENATE(Table1[[#This Row],[Base ]],"-",Table1[[#This Row],[Additive]])</f>
        <v>Honey-Ginseng Root</v>
      </c>
      <c r="D412" s="4">
        <v>0</v>
      </c>
      <c r="E412" s="4">
        <v>2</v>
      </c>
      <c r="F412" s="4">
        <v>0</v>
      </c>
      <c r="G412" s="4">
        <v>-1</v>
      </c>
      <c r="H412" s="4">
        <v>-1</v>
      </c>
      <c r="I412" s="4">
        <v>1</v>
      </c>
      <c r="J412" s="4">
        <v>0</v>
      </c>
      <c r="K412" s="20">
        <v>-21.5825195891885</v>
      </c>
      <c r="L412" s="20">
        <v>427.02795262479998</v>
      </c>
      <c r="M412" s="20">
        <v>365.10342953943803</v>
      </c>
      <c r="N412" s="20">
        <v>50.720721494414903</v>
      </c>
      <c r="O412" s="20">
        <v>539.5675633824959</v>
      </c>
      <c r="P412" s="20" t="b">
        <f>IF(ISERROR(VLOOKUP(Table1[[#This Row],[Base ]],Stock,1,FALSE)),FALSE,TRUE)</f>
        <v>0</v>
      </c>
      <c r="Q412" s="29" t="b">
        <f>IF(ISERROR(VLOOKUP(Table1[[#This Row],[Additive]],Stock,1,FALSE)),FALSE,TRUE)</f>
        <v>0</v>
      </c>
    </row>
    <row r="413" spans="1:17" ht="12.75">
      <c r="A413" s="4" t="s">
        <v>0</v>
      </c>
      <c r="B413" s="4" t="s">
        <v>193</v>
      </c>
      <c r="C413" s="35" t="str">
        <f>CONCATENATE(Table1[[#This Row],[Base ]],"-",Table1[[#This Row],[Additive]])</f>
        <v>Honey-Black Pepper Plant</v>
      </c>
      <c r="D413" s="4">
        <v>0</v>
      </c>
      <c r="E413" s="4">
        <v>2</v>
      </c>
      <c r="F413" s="4">
        <v>-1</v>
      </c>
      <c r="G413" s="4">
        <v>0</v>
      </c>
      <c r="H413" s="4">
        <v>0</v>
      </c>
      <c r="I413" s="4">
        <v>1</v>
      </c>
      <c r="J413" s="4">
        <v>2</v>
      </c>
      <c r="K413" s="20">
        <v>-21.5825195891885</v>
      </c>
      <c r="L413" s="20">
        <v>427.02795262479998</v>
      </c>
      <c r="M413" s="20">
        <v>511.49587510481302</v>
      </c>
      <c r="N413" s="20">
        <v>307.10033471995803</v>
      </c>
      <c r="O413" s="20">
        <v>546.40205748685048</v>
      </c>
      <c r="P413" s="20" t="b">
        <f>IF(ISERROR(VLOOKUP(Table1[[#This Row],[Base ]],Stock,1,FALSE)),FALSE,TRUE)</f>
        <v>0</v>
      </c>
      <c r="Q413" s="29" t="b">
        <f>IF(ISERROR(VLOOKUP(Table1[[#This Row],[Additive]],Stock,1,FALSE)),FALSE,TRUE)</f>
        <v>0</v>
      </c>
    </row>
    <row r="414" spans="1:17" ht="12.75">
      <c r="A414" s="4" t="s">
        <v>0</v>
      </c>
      <c r="B414" s="4" t="s">
        <v>85</v>
      </c>
      <c r="C414" s="35" t="str">
        <f>CONCATENATE(Table1[[#This Row],[Base ]],"-",Table1[[#This Row],[Additive]])</f>
        <v>Honey-Sweetflower</v>
      </c>
      <c r="D414" s="4">
        <v>0</v>
      </c>
      <c r="E414" s="4">
        <v>0</v>
      </c>
      <c r="F414" s="4">
        <v>0</v>
      </c>
      <c r="G414" s="4">
        <v>1</v>
      </c>
      <c r="H414" s="4">
        <v>0</v>
      </c>
      <c r="I414" s="4">
        <v>1</v>
      </c>
      <c r="J414" s="4">
        <v>0</v>
      </c>
      <c r="K414" s="20">
        <v>-21.5825195891885</v>
      </c>
      <c r="L414" s="20">
        <v>427.02795262479998</v>
      </c>
      <c r="M414" s="20">
        <v>-438.52917819195397</v>
      </c>
      <c r="N414" s="20">
        <v>-237.894949738718</v>
      </c>
      <c r="O414" s="20">
        <v>784.83564025057854</v>
      </c>
      <c r="P414" s="20" t="b">
        <f>IF(ISERROR(VLOOKUP(Table1[[#This Row],[Base ]],Stock,1,FALSE)),FALSE,TRUE)</f>
        <v>0</v>
      </c>
      <c r="Q414" s="29" t="b">
        <f>IF(ISERROR(VLOOKUP(Table1[[#This Row],[Additive]],Stock,1,FALSE)),FALSE,TRUE)</f>
        <v>1</v>
      </c>
    </row>
    <row r="415" spans="1:17" ht="12.75">
      <c r="A415" s="3" t="s">
        <v>0</v>
      </c>
      <c r="B415" s="3" t="s">
        <v>333</v>
      </c>
      <c r="C415" s="13" t="str">
        <f>CONCATENATE(Table1[[#This Row],[Base ]],"-",Table1[[#This Row],[Additive]])</f>
        <v>Honey-Scorpions Brood</v>
      </c>
      <c r="D415" s="4">
        <v>0</v>
      </c>
      <c r="E415" s="4">
        <v>1</v>
      </c>
      <c r="F415" s="4">
        <v>0</v>
      </c>
      <c r="G415" s="4">
        <v>0</v>
      </c>
      <c r="H415" s="4">
        <v>0</v>
      </c>
      <c r="I415" s="4">
        <v>1</v>
      </c>
      <c r="J415" s="4">
        <v>0</v>
      </c>
      <c r="K415" s="20">
        <v>-21.5825195891885</v>
      </c>
      <c r="L415" s="20">
        <v>427.02795262479998</v>
      </c>
      <c r="M415" s="20">
        <v>-464.69149139410598</v>
      </c>
      <c r="N415" s="20">
        <v>767.65474774340896</v>
      </c>
      <c r="O415" s="20">
        <v>558.90265203055344</v>
      </c>
      <c r="P415" s="20" t="b">
        <f>IF(ISERROR(VLOOKUP(Table1[[#This Row],[Base ]],Stock,1,FALSE)),FALSE,TRUE)</f>
        <v>0</v>
      </c>
      <c r="Q415" s="29" t="b">
        <f>IF(ISERROR(VLOOKUP(Table1[[#This Row],[Additive]],Stock,1,FALSE)),FALSE,TRUE)</f>
        <v>0</v>
      </c>
    </row>
    <row r="416" spans="1:17" ht="12.75">
      <c r="A416" s="3" t="s">
        <v>0</v>
      </c>
      <c r="B416" s="3" t="s">
        <v>109</v>
      </c>
      <c r="C416" s="13" t="str">
        <f>CONCATENATE(Table1[[#This Row],[Base ]],"-",Table1[[#This Row],[Additive]])</f>
        <v>Honey-Sandalwood</v>
      </c>
      <c r="D416" s="4">
        <v>0</v>
      </c>
      <c r="E416" s="4">
        <v>1</v>
      </c>
      <c r="F416" s="4">
        <v>0</v>
      </c>
      <c r="G416" s="4">
        <v>0</v>
      </c>
      <c r="H416" s="4">
        <v>0</v>
      </c>
      <c r="I416" s="4">
        <v>1</v>
      </c>
      <c r="J416" s="4">
        <v>0</v>
      </c>
      <c r="K416" s="20">
        <v>-21.5825195891885</v>
      </c>
      <c r="L416" s="20">
        <v>427.02795262479998</v>
      </c>
      <c r="M416" s="20">
        <v>791.39878276638001</v>
      </c>
      <c r="N416" s="20">
        <v>344.87361714458899</v>
      </c>
      <c r="O416" s="20">
        <v>817.12173684093807</v>
      </c>
      <c r="P416" s="20" t="b">
        <f>IF(ISERROR(VLOOKUP(Table1[[#This Row],[Base ]],Stock,1,FALSE)),FALSE,TRUE)</f>
        <v>0</v>
      </c>
      <c r="Q416" s="29" t="b">
        <f>IF(ISERROR(VLOOKUP(Table1[[#This Row],[Additive]],Stock,1,FALSE)),FALSE,TRUE)</f>
        <v>1</v>
      </c>
    </row>
    <row r="417" spans="1:17" ht="12.75">
      <c r="A417" s="3" t="s">
        <v>0</v>
      </c>
      <c r="B417" s="3" t="s">
        <v>91</v>
      </c>
      <c r="C417" s="13" t="str">
        <f>CONCATENATE(Table1[[#This Row],[Base ]],"-",Table1[[#This Row],[Additive]])</f>
        <v>Honey-Ilex</v>
      </c>
      <c r="D417" s="4">
        <v>0</v>
      </c>
      <c r="E417" s="4">
        <v>-1</v>
      </c>
      <c r="F417" s="4">
        <v>0</v>
      </c>
      <c r="G417" s="4">
        <v>-1</v>
      </c>
      <c r="H417" s="4">
        <v>2</v>
      </c>
      <c r="I417" s="4">
        <v>1</v>
      </c>
      <c r="J417" s="4">
        <v>0</v>
      </c>
      <c r="K417" s="20">
        <v>-21.5825195891885</v>
      </c>
      <c r="L417" s="20">
        <v>427.02795262479998</v>
      </c>
      <c r="M417" s="20">
        <v>-856.98725941147802</v>
      </c>
      <c r="N417" s="20">
        <v>385.44492949445703</v>
      </c>
      <c r="O417" s="20">
        <v>836.43901578668965</v>
      </c>
      <c r="P417" s="20" t="b">
        <f>IF(ISERROR(VLOOKUP(Table1[[#This Row],[Base ]],Stock,1,FALSE)),FALSE,TRUE)</f>
        <v>0</v>
      </c>
      <c r="Q417" s="29" t="b">
        <f>IF(ISERROR(VLOOKUP(Table1[[#This Row],[Additive]],Stock,1,FALSE)),FALSE,TRUE)</f>
        <v>1</v>
      </c>
    </row>
    <row r="418" spans="1:17" ht="12.75">
      <c r="A418" s="4" t="s">
        <v>0</v>
      </c>
      <c r="B418" s="4" t="s">
        <v>321</v>
      </c>
      <c r="C418" s="35" t="str">
        <f>CONCATENATE(Table1[[#This Row],[Base ]],"-",Table1[[#This Row],[Additive]])</f>
        <v>Honey-Dwarf Hogweed</v>
      </c>
      <c r="D418" s="4">
        <v>0</v>
      </c>
      <c r="E418" s="4">
        <v>1</v>
      </c>
      <c r="F418" s="4">
        <v>0</v>
      </c>
      <c r="G418" s="4">
        <v>0</v>
      </c>
      <c r="H418" s="4">
        <v>0</v>
      </c>
      <c r="I418" s="4">
        <v>1</v>
      </c>
      <c r="J418" s="4">
        <v>0</v>
      </c>
      <c r="K418" s="20">
        <v>-21.5825195891885</v>
      </c>
      <c r="L418" s="20">
        <v>427.02795262479998</v>
      </c>
      <c r="M418" s="20">
        <v>670.11807590940396</v>
      </c>
      <c r="N418" s="20">
        <v>916.740706613817</v>
      </c>
      <c r="O418" s="20">
        <v>847.50710630213291</v>
      </c>
      <c r="P418" s="20" t="b">
        <f>IF(ISERROR(VLOOKUP(Table1[[#This Row],[Base ]],Stock,1,FALSE)),FALSE,TRUE)</f>
        <v>0</v>
      </c>
      <c r="Q418" s="29" t="b">
        <f>IF(ISERROR(VLOOKUP(Table1[[#This Row],[Additive]],Stock,1,FALSE)),FALSE,TRUE)</f>
        <v>1</v>
      </c>
    </row>
    <row r="419" spans="1:17" ht="12.75">
      <c r="A419" s="4" t="s">
        <v>0</v>
      </c>
      <c r="B419" s="4" t="s">
        <v>327</v>
      </c>
      <c r="C419" s="35" t="str">
        <f>CONCATENATE(Table1[[#This Row],[Base ]],"-",Table1[[#This Row],[Additive]])</f>
        <v>Honey-Strawberry tea</v>
      </c>
      <c r="D419" s="4">
        <v>0</v>
      </c>
      <c r="E419" s="4">
        <v>1</v>
      </c>
      <c r="F419" s="4">
        <v>0</v>
      </c>
      <c r="G419" s="4">
        <v>0</v>
      </c>
      <c r="H419" s="4">
        <v>0</v>
      </c>
      <c r="I419" s="4">
        <v>0</v>
      </c>
      <c r="J419" s="4">
        <v>0</v>
      </c>
      <c r="K419" s="20">
        <v>-21.5825195891885</v>
      </c>
      <c r="L419" s="20">
        <v>427.02795262479998</v>
      </c>
      <c r="M419" s="20">
        <v>-262.86328773186199</v>
      </c>
      <c r="N419" s="20">
        <v>-469.45408698670298</v>
      </c>
      <c r="O419" s="20">
        <v>928.38378724615768</v>
      </c>
      <c r="P419" s="20" t="b">
        <f>IF(ISERROR(VLOOKUP(Table1[[#This Row],[Base ]],Stock,1,FALSE)),FALSE,TRUE)</f>
        <v>0</v>
      </c>
      <c r="Q419" s="29" t="b">
        <f>IF(ISERROR(VLOOKUP(Table1[[#This Row],[Additive]],Stock,1,FALSE)),FALSE,TRUE)</f>
        <v>1</v>
      </c>
    </row>
    <row r="420" spans="1:17" ht="12.75">
      <c r="A420" s="4" t="s">
        <v>0</v>
      </c>
      <c r="B420" s="4" t="s">
        <v>287</v>
      </c>
      <c r="C420" s="35" t="str">
        <f>CONCATENATE(Table1[[#This Row],[Base ]],"-",Table1[[#This Row],[Additive]])</f>
        <v>Honey-Bluebottle Clover</v>
      </c>
      <c r="D420" s="4">
        <v>0</v>
      </c>
      <c r="E420" s="4">
        <v>0</v>
      </c>
      <c r="F420" s="4">
        <v>1</v>
      </c>
      <c r="G420" s="4">
        <v>0</v>
      </c>
      <c r="H420" s="4">
        <v>0</v>
      </c>
      <c r="I420" s="4">
        <v>1</v>
      </c>
      <c r="J420" s="4">
        <v>0</v>
      </c>
      <c r="K420" s="20">
        <v>-21.5825195891885</v>
      </c>
      <c r="L420" s="20">
        <v>427.02795262479998</v>
      </c>
      <c r="M420" s="20">
        <v>-920.66679447039598</v>
      </c>
      <c r="N420" s="20">
        <v>664.00432127468696</v>
      </c>
      <c r="O420" s="20">
        <v>929.79047781591839</v>
      </c>
      <c r="P420" s="20" t="b">
        <f>IF(ISERROR(VLOOKUP(Table1[[#This Row],[Base ]],Stock,1,FALSE)),FALSE,TRUE)</f>
        <v>0</v>
      </c>
      <c r="Q420" s="29" t="b">
        <f>IF(ISERROR(VLOOKUP(Table1[[#This Row],[Additive]],Stock,1,FALSE)),FALSE,TRUE)</f>
        <v>1</v>
      </c>
    </row>
    <row r="421" spans="1:17" ht="12.75">
      <c r="A421" s="3" t="s">
        <v>0</v>
      </c>
      <c r="B421" s="3" t="s">
        <v>262</v>
      </c>
      <c r="C421" s="13" t="str">
        <f>CONCATENATE(Table1[[#This Row],[Base ]],"-",Table1[[#This Row],[Additive]])</f>
        <v>Honey-Garlic Chives</v>
      </c>
      <c r="D421" s="4">
        <v>0</v>
      </c>
      <c r="E421" s="4">
        <v>1</v>
      </c>
      <c r="F421" s="4">
        <v>0</v>
      </c>
      <c r="G421" s="4">
        <v>0</v>
      </c>
      <c r="H421" s="4">
        <v>0</v>
      </c>
      <c r="I421" s="4">
        <v>1</v>
      </c>
      <c r="J421" s="4">
        <v>0</v>
      </c>
      <c r="K421" s="20">
        <v>-21.5825195891885</v>
      </c>
      <c r="L421" s="20">
        <v>427.02795262479998</v>
      </c>
      <c r="M421" s="20">
        <v>464.63300561340299</v>
      </c>
      <c r="N421" s="20">
        <v>-381.95388105805199</v>
      </c>
      <c r="O421" s="20">
        <v>943.85228938478576</v>
      </c>
      <c r="P421" s="20" t="b">
        <f>IF(ISERROR(VLOOKUP(Table1[[#This Row],[Base ]],Stock,1,FALSE)),FALSE,TRUE)</f>
        <v>0</v>
      </c>
      <c r="Q421" s="29" t="b">
        <f>IF(ISERROR(VLOOKUP(Table1[[#This Row],[Additive]],Stock,1,FALSE)),FALSE,TRUE)</f>
        <v>1</v>
      </c>
    </row>
    <row r="422" spans="1:17" ht="12.75">
      <c r="A422" s="4" t="s">
        <v>0</v>
      </c>
      <c r="B422" s="4" t="s">
        <v>23</v>
      </c>
      <c r="C422" s="35" t="str">
        <f>CONCATENATE(Table1[[#This Row],[Base ]],"-",Table1[[#This Row],[Additive]])</f>
        <v>Honey-Chives</v>
      </c>
      <c r="D422" s="4">
        <v>0</v>
      </c>
      <c r="E422" s="4">
        <v>0</v>
      </c>
      <c r="F422" s="4">
        <v>0</v>
      </c>
      <c r="G422" s="4">
        <v>0</v>
      </c>
      <c r="H422" s="4">
        <v>0</v>
      </c>
      <c r="I422" s="4">
        <v>1</v>
      </c>
      <c r="J422" s="4">
        <v>1</v>
      </c>
      <c r="K422" s="20">
        <v>-21.5825195891885</v>
      </c>
      <c r="L422" s="20">
        <v>427.02795262479998</v>
      </c>
      <c r="M422" s="20">
        <v>355.06237164220499</v>
      </c>
      <c r="N422" s="20">
        <v>-450.60929230803498</v>
      </c>
      <c r="O422" s="20">
        <v>955.04372035211304</v>
      </c>
      <c r="P422" s="20" t="b">
        <f>IF(ISERROR(VLOOKUP(Table1[[#This Row],[Base ]],Stock,1,FALSE)),FALSE,TRUE)</f>
        <v>0</v>
      </c>
      <c r="Q422" s="29" t="b">
        <f>IF(ISERROR(VLOOKUP(Table1[[#This Row],[Additive]],Stock,1,FALSE)),FALSE,TRUE)</f>
        <v>1</v>
      </c>
    </row>
    <row r="423" spans="1:17" ht="12.75">
      <c r="A423" s="4" t="s">
        <v>0</v>
      </c>
      <c r="B423" s="4" t="s">
        <v>84</v>
      </c>
      <c r="C423" s="35" t="str">
        <f>CONCATENATE(Table1[[#This Row],[Base ]],"-",Table1[[#This Row],[Additive]])</f>
        <v>Honey-Spinach</v>
      </c>
      <c r="D423" s="4">
        <v>0</v>
      </c>
      <c r="E423" s="4">
        <v>0</v>
      </c>
      <c r="F423" s="4">
        <v>0</v>
      </c>
      <c r="G423" s="4">
        <v>0</v>
      </c>
      <c r="H423" s="4">
        <v>1</v>
      </c>
      <c r="I423" s="4">
        <v>1</v>
      </c>
      <c r="J423" s="4">
        <v>0</v>
      </c>
      <c r="K423" s="20">
        <v>-21.5825195891885</v>
      </c>
      <c r="L423" s="20">
        <v>427.02795262479998</v>
      </c>
      <c r="M423" s="20">
        <v>860.07040306126601</v>
      </c>
      <c r="N423" s="20">
        <v>-19.620447163409899</v>
      </c>
      <c r="O423" s="20">
        <v>988.33530193525758</v>
      </c>
      <c r="P423" s="20" t="b">
        <f>IF(ISERROR(VLOOKUP(Table1[[#This Row],[Base ]],Stock,1,FALSE)),FALSE,TRUE)</f>
        <v>0</v>
      </c>
      <c r="Q423" s="29" t="b">
        <f>IF(ISERROR(VLOOKUP(Table1[[#This Row],[Additive]],Stock,1,FALSE)),FALSE,TRUE)</f>
        <v>1</v>
      </c>
    </row>
    <row r="424" spans="1:17" ht="12.75">
      <c r="A424" s="4" t="s">
        <v>0</v>
      </c>
      <c r="B424" s="4" t="s">
        <v>335</v>
      </c>
      <c r="C424" s="35" t="str">
        <f>CONCATENATE(Table1[[#This Row],[Base ]],"-",Table1[[#This Row],[Additive]])</f>
        <v>Honey-Pitcher plant</v>
      </c>
      <c r="D424" s="4">
        <v>0</v>
      </c>
      <c r="E424" s="4">
        <v>0</v>
      </c>
      <c r="F424" s="4">
        <v>0</v>
      </c>
      <c r="G424" s="4">
        <v>0</v>
      </c>
      <c r="H424" s="4">
        <v>0</v>
      </c>
      <c r="I424" s="4">
        <v>0</v>
      </c>
      <c r="J424" s="4">
        <v>0</v>
      </c>
      <c r="K424" s="20">
        <v>-21.5825195891885</v>
      </c>
      <c r="L424" s="20">
        <v>427.02795262479998</v>
      </c>
      <c r="M424" s="20">
        <v>-895.406340669212</v>
      </c>
      <c r="N424" s="20">
        <v>-138.19299619963499</v>
      </c>
      <c r="O424" s="20">
        <v>1040.6934184844677</v>
      </c>
      <c r="P424" s="20" t="b">
        <f>IF(ISERROR(VLOOKUP(Table1[[#This Row],[Base ]],Stock,1,FALSE)),FALSE,TRUE)</f>
        <v>0</v>
      </c>
      <c r="Q424" s="29" t="b">
        <f>IF(ISERROR(VLOOKUP(Table1[[#This Row],[Additive]],Stock,1,FALSE)),FALSE,TRUE)</f>
        <v>1</v>
      </c>
    </row>
    <row r="425" spans="1:17" ht="12.75">
      <c r="A425" s="3" t="s">
        <v>0</v>
      </c>
      <c r="B425" s="3" t="s">
        <v>92</v>
      </c>
      <c r="C425" s="13" t="str">
        <f>CONCATENATE(Table1[[#This Row],[Base ]],"-",Table1[[#This Row],[Additive]])</f>
        <v>Honey-Larkspur</v>
      </c>
      <c r="D425" s="4">
        <v>0</v>
      </c>
      <c r="E425" s="4">
        <v>0</v>
      </c>
      <c r="F425" s="4">
        <v>0</v>
      </c>
      <c r="G425" s="4">
        <v>0</v>
      </c>
      <c r="H425" s="4">
        <v>0</v>
      </c>
      <c r="I425" s="4">
        <v>0</v>
      </c>
      <c r="J425" s="4">
        <v>0</v>
      </c>
      <c r="K425" s="20">
        <v>-21.5825195891885</v>
      </c>
      <c r="L425" s="20">
        <v>427.02795262479998</v>
      </c>
      <c r="M425" s="20">
        <v>1000.15874973592</v>
      </c>
      <c r="N425" s="20">
        <v>-376.52089388784799</v>
      </c>
      <c r="O425" s="20">
        <v>1299.8638275503672</v>
      </c>
      <c r="P425" s="20" t="b">
        <f>IF(ISERROR(VLOOKUP(Table1[[#This Row],[Base ]],Stock,1,FALSE)),FALSE,TRUE)</f>
        <v>0</v>
      </c>
      <c r="Q425" s="29" t="b">
        <f>IF(ISERROR(VLOOKUP(Table1[[#This Row],[Additive]],Stock,1,FALSE)),FALSE,TRUE)</f>
        <v>1</v>
      </c>
    </row>
    <row r="426" spans="1:17" ht="12.75">
      <c r="A426" s="3" t="s">
        <v>0</v>
      </c>
      <c r="B426" s="3" t="s">
        <v>184</v>
      </c>
      <c r="C426" s="13" t="str">
        <f>CONCATENATE(Table1[[#This Row],[Base ]],"-",Table1[[#This Row],[Additive]])</f>
        <v>Honey-Golden Sweetgrass</v>
      </c>
      <c r="D426" s="4">
        <v>0</v>
      </c>
      <c r="E426" s="4">
        <v>0</v>
      </c>
      <c r="F426" s="4">
        <v>0</v>
      </c>
      <c r="G426" s="4">
        <v>0</v>
      </c>
      <c r="H426" s="4">
        <v>0</v>
      </c>
      <c r="I426" s="4">
        <v>0</v>
      </c>
      <c r="J426" s="4">
        <v>0</v>
      </c>
      <c r="K426" s="20">
        <v>-21.5825195891885</v>
      </c>
      <c r="L426" s="20">
        <v>427.02795262479998</v>
      </c>
      <c r="M426" s="20">
        <v>-912.66830688524601</v>
      </c>
      <c r="N426" s="20">
        <v>-881.88916135867805</v>
      </c>
      <c r="O426" s="20">
        <v>1583.4449442907296</v>
      </c>
      <c r="P426" s="20" t="b">
        <f>IF(ISERROR(VLOOKUP(Table1[[#This Row],[Base ]],Stock,1,FALSE)),FALSE,TRUE)</f>
        <v>0</v>
      </c>
      <c r="Q426" s="29" t="b">
        <f>IF(ISERROR(VLOOKUP(Table1[[#This Row],[Additive]],Stock,1,FALSE)),FALSE,TRUE)</f>
        <v>1</v>
      </c>
    </row>
    <row r="427" spans="1:17" ht="12.75">
      <c r="A427" s="3" t="s">
        <v>0</v>
      </c>
      <c r="B427" s="3" t="s">
        <v>286</v>
      </c>
      <c r="C427" s="13" t="str">
        <f>CONCATENATE(Table1[[#This Row],[Base ]],"-",Table1[[#This Row],[Additive]])</f>
        <v>Honey-Wood Sage</v>
      </c>
      <c r="D427" s="4">
        <v>0</v>
      </c>
      <c r="E427" s="4">
        <v>4</v>
      </c>
      <c r="F427" s="4">
        <v>-3</v>
      </c>
      <c r="G427" s="4">
        <v>0</v>
      </c>
      <c r="H427" s="4">
        <v>0</v>
      </c>
      <c r="I427" s="4">
        <v>-3</v>
      </c>
      <c r="J427" s="4">
        <v>0</v>
      </c>
      <c r="K427" s="20">
        <v>-21.5825195891885</v>
      </c>
      <c r="L427" s="20">
        <v>427.02795262479998</v>
      </c>
      <c r="M427" s="20">
        <v>-603.779731837947</v>
      </c>
      <c r="N427" s="20">
        <v>528.73892082462203</v>
      </c>
      <c r="O427" s="20">
        <v>591.0149871216222</v>
      </c>
      <c r="P427" s="20" t="b">
        <f>IF(ISERROR(VLOOKUP(Table1[[#This Row],[Base ]],Stock,1,FALSE)),FALSE,TRUE)</f>
        <v>0</v>
      </c>
      <c r="Q427" s="29" t="b">
        <f>IF(ISERROR(VLOOKUP(Table1[[#This Row],[Additive]],Stock,1,FALSE)),FALSE,TRUE)</f>
        <v>0</v>
      </c>
    </row>
    <row r="428" spans="1:17" ht="12.75">
      <c r="A428" s="4" t="s">
        <v>0</v>
      </c>
      <c r="B428" s="4" t="s">
        <v>100</v>
      </c>
      <c r="C428" s="35" t="str">
        <f>CONCATENATE(Table1[[#This Row],[Base ]],"-",Table1[[#This Row],[Additive]])</f>
        <v>Honey-Trilobe</v>
      </c>
      <c r="D428" s="4">
        <v>0</v>
      </c>
      <c r="E428" s="4">
        <v>1</v>
      </c>
      <c r="F428" s="4">
        <v>0</v>
      </c>
      <c r="G428" s="4">
        <v>0</v>
      </c>
      <c r="H428" s="4">
        <v>0</v>
      </c>
      <c r="I428" s="4">
        <v>1</v>
      </c>
      <c r="J428" s="4">
        <v>0</v>
      </c>
      <c r="K428" s="20">
        <v>-21.5825195891885</v>
      </c>
      <c r="L428" s="20">
        <v>427.02795262479998</v>
      </c>
      <c r="M428" s="20">
        <v>581.98075435321698</v>
      </c>
      <c r="N428" s="20">
        <v>472.25577382234798</v>
      </c>
      <c r="O428" s="20">
        <v>605.25546793263459</v>
      </c>
      <c r="P428" s="20" t="b">
        <f>IF(ISERROR(VLOOKUP(Table1[[#This Row],[Base ]],Stock,1,FALSE)),FALSE,TRUE)</f>
        <v>0</v>
      </c>
      <c r="Q428" s="29" t="b">
        <f>IF(ISERROR(VLOOKUP(Table1[[#This Row],[Additive]],Stock,1,FALSE)),FALSE,TRUE)</f>
        <v>0</v>
      </c>
    </row>
    <row r="429" spans="1:17" ht="12.75">
      <c r="A429" s="3" t="s">
        <v>0</v>
      </c>
      <c r="B429" s="3" t="s">
        <v>241</v>
      </c>
      <c r="C429" s="13" t="str">
        <f>CONCATENATE(Table1[[#This Row],[Base ]],"-",Table1[[#This Row],[Additive]])</f>
        <v>Honey-Toad Skin</v>
      </c>
      <c r="D429" s="4">
        <v>0</v>
      </c>
      <c r="E429" s="4">
        <v>1</v>
      </c>
      <c r="F429" s="4">
        <v>0</v>
      </c>
      <c r="G429" s="4">
        <v>0</v>
      </c>
      <c r="H429" s="4">
        <v>0</v>
      </c>
      <c r="I429" s="4">
        <v>1</v>
      </c>
      <c r="J429" s="4">
        <v>0</v>
      </c>
      <c r="K429" s="20">
        <v>-21.5825195891885</v>
      </c>
      <c r="L429" s="20">
        <v>427.02795262479998</v>
      </c>
      <c r="M429" s="20">
        <v>-548.46507992986994</v>
      </c>
      <c r="N429" s="20">
        <v>102.750253900581</v>
      </c>
      <c r="O429" s="20">
        <v>618.67702259016153</v>
      </c>
      <c r="P429" s="20" t="b">
        <f>IF(ISERROR(VLOOKUP(Table1[[#This Row],[Base ]],Stock,1,FALSE)),FALSE,TRUE)</f>
        <v>0</v>
      </c>
      <c r="Q429" s="29" t="b">
        <f>IF(ISERROR(VLOOKUP(Table1[[#This Row],[Additive]],Stock,1,FALSE)),FALSE,TRUE)</f>
        <v>0</v>
      </c>
    </row>
    <row r="430" spans="1:17" ht="12.75">
      <c r="A430" s="3" t="s">
        <v>0</v>
      </c>
      <c r="B430" s="3" t="s">
        <v>328</v>
      </c>
      <c r="C430" s="13" t="str">
        <f>CONCATENATE(Table1[[#This Row],[Base ]],"-",Table1[[#This Row],[Additive]])</f>
        <v>Honey-Ra's Awakening</v>
      </c>
      <c r="D430" s="4">
        <v>0</v>
      </c>
      <c r="E430" s="4">
        <v>1</v>
      </c>
      <c r="F430" s="4">
        <v>0</v>
      </c>
      <c r="G430" s="4">
        <v>0</v>
      </c>
      <c r="H430" s="4">
        <v>0</v>
      </c>
      <c r="I430" s="4">
        <v>1</v>
      </c>
      <c r="J430" s="4">
        <v>0</v>
      </c>
      <c r="K430" s="20">
        <v>-21.5825195891885</v>
      </c>
      <c r="L430" s="20">
        <v>427.02795262479998</v>
      </c>
      <c r="M430" s="20">
        <v>572.27290639876298</v>
      </c>
      <c r="N430" s="20">
        <v>631.01456830380698</v>
      </c>
      <c r="O430" s="20">
        <v>627.91305636330424</v>
      </c>
      <c r="P430" s="20" t="b">
        <f>IF(ISERROR(VLOOKUP(Table1[[#This Row],[Base ]],Stock,1,FALSE)),FALSE,TRUE)</f>
        <v>0</v>
      </c>
      <c r="Q430" s="29" t="b">
        <f>IF(ISERROR(VLOOKUP(Table1[[#This Row],[Additive]],Stock,1,FALSE)),FALSE,TRUE)</f>
        <v>0</v>
      </c>
    </row>
    <row r="431" spans="1:17" ht="12.75">
      <c r="A431" s="3" t="s">
        <v>0</v>
      </c>
      <c r="B431" s="3" t="s">
        <v>113</v>
      </c>
      <c r="C431" s="13" t="str">
        <f>CONCATENATE(Table1[[#This Row],[Base ]],"-",Table1[[#This Row],[Additive]])</f>
        <v>Honey-Jugwort</v>
      </c>
      <c r="D431" s="4">
        <v>0</v>
      </c>
      <c r="E431" s="4">
        <v>1</v>
      </c>
      <c r="F431" s="4">
        <v>0</v>
      </c>
      <c r="G431" s="4">
        <v>0</v>
      </c>
      <c r="H431" s="4">
        <v>0</v>
      </c>
      <c r="I431" s="4">
        <v>1</v>
      </c>
      <c r="J431" s="4">
        <v>0</v>
      </c>
      <c r="K431" s="20">
        <v>-21.5825195891885</v>
      </c>
      <c r="L431" s="20">
        <v>427.02795262479998</v>
      </c>
      <c r="M431" s="20">
        <v>-612.14534311454702</v>
      </c>
      <c r="N431" s="20">
        <v>642.00510239170399</v>
      </c>
      <c r="O431" s="20">
        <v>628.47404357868731</v>
      </c>
      <c r="P431" s="20" t="b">
        <f>IF(ISERROR(VLOOKUP(Table1[[#This Row],[Base ]],Stock,1,FALSE)),FALSE,TRUE)</f>
        <v>0</v>
      </c>
      <c r="Q431" s="29" t="b">
        <f>IF(ISERROR(VLOOKUP(Table1[[#This Row],[Additive]],Stock,1,FALSE)),FALSE,TRUE)</f>
        <v>0</v>
      </c>
    </row>
    <row r="432" spans="1:17" ht="12.75">
      <c r="A432" s="4" t="s">
        <v>0</v>
      </c>
      <c r="B432" s="4" t="s">
        <v>158</v>
      </c>
      <c r="C432" s="35" t="str">
        <f>CONCATENATE(Table1[[#This Row],[Base ]],"-",Table1[[#This Row],[Additive]])</f>
        <v>Honey-Acorn's Cap</v>
      </c>
      <c r="D432" s="4">
        <v>0</v>
      </c>
      <c r="E432" s="4">
        <v>1</v>
      </c>
      <c r="F432" s="4">
        <v>0</v>
      </c>
      <c r="G432" s="4">
        <v>0</v>
      </c>
      <c r="H432" s="4">
        <v>0</v>
      </c>
      <c r="I432" s="4">
        <v>1</v>
      </c>
      <c r="J432" s="4">
        <v>0</v>
      </c>
      <c r="K432" s="20">
        <v>-21.5825195891885</v>
      </c>
      <c r="L432" s="20">
        <v>427.02795262479998</v>
      </c>
      <c r="M432" s="20">
        <v>83.598309227260799</v>
      </c>
      <c r="N432" s="20">
        <v>-196.158903396401</v>
      </c>
      <c r="O432" s="20">
        <v>632.00068375604178</v>
      </c>
      <c r="P432" s="20" t="b">
        <f>IF(ISERROR(VLOOKUP(Table1[[#This Row],[Base ]],Stock,1,FALSE)),FALSE,TRUE)</f>
        <v>0</v>
      </c>
      <c r="Q432" s="29" t="b">
        <f>IF(ISERROR(VLOOKUP(Table1[[#This Row],[Additive]],Stock,1,FALSE)),FALSE,TRUE)</f>
        <v>0</v>
      </c>
    </row>
    <row r="433" spans="1:17" ht="12.75">
      <c r="A433" s="3" t="s">
        <v>0</v>
      </c>
      <c r="B433" s="3" t="s">
        <v>165</v>
      </c>
      <c r="C433" s="13" t="str">
        <f>CONCATENATE(Table1[[#This Row],[Base ]],"-",Table1[[#This Row],[Additive]])</f>
        <v>Honey-Verdant Two-Lobe</v>
      </c>
      <c r="D433" s="4">
        <v>0</v>
      </c>
      <c r="E433" s="4">
        <v>1</v>
      </c>
      <c r="F433" s="4">
        <v>0</v>
      </c>
      <c r="G433" s="4">
        <v>-3</v>
      </c>
      <c r="H433" s="4">
        <v>3</v>
      </c>
      <c r="I433" s="4">
        <v>4</v>
      </c>
      <c r="J433" s="4">
        <v>-3</v>
      </c>
      <c r="K433" s="20">
        <v>-21.5825195891885</v>
      </c>
      <c r="L433" s="20">
        <v>427.02795262479998</v>
      </c>
      <c r="M433" s="20">
        <v>-370.85440539596402</v>
      </c>
      <c r="N433" s="20">
        <v>-102.211449014861</v>
      </c>
      <c r="O433" s="20">
        <v>634.10188019191958</v>
      </c>
      <c r="P433" s="20" t="b">
        <f>IF(ISERROR(VLOOKUP(Table1[[#This Row],[Base ]],Stock,1,FALSE)),FALSE,TRUE)</f>
        <v>0</v>
      </c>
      <c r="Q433" s="29" t="b">
        <f>IF(ISERROR(VLOOKUP(Table1[[#This Row],[Additive]],Stock,1,FALSE)),FALSE,TRUE)</f>
        <v>0</v>
      </c>
    </row>
    <row r="434" spans="1:17" ht="12.75">
      <c r="A434" s="4" t="s">
        <v>0</v>
      </c>
      <c r="B434" s="4" t="s">
        <v>271</v>
      </c>
      <c r="C434" s="35" t="str">
        <f>CONCATENATE(Table1[[#This Row],[Base ]],"-",Table1[[#This Row],[Additive]])</f>
        <v>Honey-Fish Roe</v>
      </c>
      <c r="D434" s="4">
        <v>0</v>
      </c>
      <c r="E434" s="4">
        <v>1</v>
      </c>
      <c r="F434" s="4">
        <v>0</v>
      </c>
      <c r="G434" s="4">
        <v>0</v>
      </c>
      <c r="H434" s="4">
        <v>0</v>
      </c>
      <c r="I434" s="4">
        <v>1</v>
      </c>
      <c r="J434" s="4">
        <v>0</v>
      </c>
      <c r="K434" s="20">
        <v>-21.5825195891885</v>
      </c>
      <c r="L434" s="20">
        <v>427.02795262479998</v>
      </c>
      <c r="M434" s="20">
        <v>-37.968728897955202</v>
      </c>
      <c r="N434" s="20">
        <v>-218.87582811042799</v>
      </c>
      <c r="O434" s="20">
        <v>646.11160167851199</v>
      </c>
      <c r="P434" s="20" t="b">
        <f>IF(ISERROR(VLOOKUP(Table1[[#This Row],[Base ]],Stock,1,FALSE)),FALSE,TRUE)</f>
        <v>0</v>
      </c>
      <c r="Q434" s="29" t="b">
        <f>IF(ISERROR(VLOOKUP(Table1[[#This Row],[Additive]],Stock,1,FALSE)),FALSE,TRUE)</f>
        <v>0</v>
      </c>
    </row>
    <row r="435" spans="1:17" ht="12.75">
      <c r="A435" s="3" t="s">
        <v>0</v>
      </c>
      <c r="B435" s="3" t="s">
        <v>96</v>
      </c>
      <c r="C435" s="13" t="str">
        <f>CONCATENATE(Table1[[#This Row],[Base ]],"-",Table1[[#This Row],[Additive]])</f>
        <v>Honey-Tagetese</v>
      </c>
      <c r="D435" s="4">
        <v>0</v>
      </c>
      <c r="E435" s="4">
        <v>1</v>
      </c>
      <c r="F435" s="4">
        <v>-2</v>
      </c>
      <c r="G435" s="4">
        <v>0</v>
      </c>
      <c r="H435" s="4">
        <v>-2</v>
      </c>
      <c r="I435" s="4">
        <v>2</v>
      </c>
      <c r="J435" s="4">
        <v>0</v>
      </c>
      <c r="K435" s="20">
        <v>-21.5825195891885</v>
      </c>
      <c r="L435" s="20">
        <v>427.02795262479998</v>
      </c>
      <c r="M435" s="20">
        <v>368.487121753797</v>
      </c>
      <c r="N435" s="20">
        <v>957.06880546827495</v>
      </c>
      <c r="O435" s="20">
        <v>658.10153531235869</v>
      </c>
      <c r="P435" s="20" t="b">
        <f>IF(ISERROR(VLOOKUP(Table1[[#This Row],[Base ]],Stock,1,FALSE)),FALSE,TRUE)</f>
        <v>0</v>
      </c>
      <c r="Q435" s="29" t="b">
        <f>IF(ISERROR(VLOOKUP(Table1[[#This Row],[Additive]],Stock,1,FALSE)),FALSE,TRUE)</f>
        <v>0</v>
      </c>
    </row>
    <row r="436" spans="1:17" ht="12.75">
      <c r="A436" s="4" t="s">
        <v>0</v>
      </c>
      <c r="B436" s="4" t="s">
        <v>176</v>
      </c>
      <c r="C436" s="35" t="str">
        <f>CONCATENATE(Table1[[#This Row],[Base ]],"-",Table1[[#This Row],[Additive]])</f>
        <v>Honey-Pale Ochoa</v>
      </c>
      <c r="D436" s="4">
        <v>0</v>
      </c>
      <c r="E436" s="4">
        <v>1</v>
      </c>
      <c r="F436" s="4">
        <v>0</v>
      </c>
      <c r="G436" s="4">
        <v>0</v>
      </c>
      <c r="H436" s="4">
        <v>0</v>
      </c>
      <c r="I436" s="4">
        <v>1</v>
      </c>
      <c r="J436" s="4">
        <v>0</v>
      </c>
      <c r="K436" s="20">
        <v>-21.5825195891885</v>
      </c>
      <c r="L436" s="20">
        <v>427.02795262479998</v>
      </c>
      <c r="M436" s="20">
        <v>477.88888574325802</v>
      </c>
      <c r="N436" s="20">
        <v>858.51741773030301</v>
      </c>
      <c r="O436" s="20">
        <v>660.04154660278937</v>
      </c>
      <c r="P436" s="20" t="b">
        <f>IF(ISERROR(VLOOKUP(Table1[[#This Row],[Base ]],Stock,1,FALSE)),FALSE,TRUE)</f>
        <v>0</v>
      </c>
      <c r="Q436" s="29" t="b">
        <f>IF(ISERROR(VLOOKUP(Table1[[#This Row],[Additive]],Stock,1,FALSE)),FALSE,TRUE)</f>
        <v>0</v>
      </c>
    </row>
    <row r="437" spans="1:17" ht="12.75">
      <c r="A437" s="3" t="s">
        <v>0</v>
      </c>
      <c r="B437" s="3" t="s">
        <v>318</v>
      </c>
      <c r="C437" s="13" t="str">
        <f>CONCATENATE(Table1[[#This Row],[Base ]],"-",Table1[[#This Row],[Additive]])</f>
        <v>Honey-Oxyrynchus Meat</v>
      </c>
      <c r="D437" s="4">
        <v>0</v>
      </c>
      <c r="E437" s="4">
        <v>2</v>
      </c>
      <c r="F437" s="4">
        <v>0</v>
      </c>
      <c r="G437" s="4">
        <v>0</v>
      </c>
      <c r="H437" s="4">
        <v>2</v>
      </c>
      <c r="I437" s="4">
        <v>-1</v>
      </c>
      <c r="J437" s="4">
        <v>-1</v>
      </c>
      <c r="K437" s="20">
        <v>-21.5825195891885</v>
      </c>
      <c r="L437" s="20">
        <v>427.02795262479998</v>
      </c>
      <c r="M437" s="20">
        <v>512.30242092657204</v>
      </c>
      <c r="N437" s="20">
        <v>818.19852916165803</v>
      </c>
      <c r="O437" s="20">
        <v>661.85160697674144</v>
      </c>
      <c r="P437" s="20" t="b">
        <f>IF(ISERROR(VLOOKUP(Table1[[#This Row],[Base ]],Stock,1,FALSE)),FALSE,TRUE)</f>
        <v>0</v>
      </c>
      <c r="Q437" s="29" t="b">
        <f>IF(ISERROR(VLOOKUP(Table1[[#This Row],[Additive]],Stock,1,FALSE)),FALSE,TRUE)</f>
        <v>0</v>
      </c>
    </row>
    <row r="438" spans="1:17" ht="12.75">
      <c r="A438" s="3" t="s">
        <v>0</v>
      </c>
      <c r="B438" s="3" t="s">
        <v>317</v>
      </c>
      <c r="C438" s="13" t="str">
        <f>CONCATENATE(Table1[[#This Row],[Base ]],"-",Table1[[#This Row],[Additive]])</f>
        <v>Honey-Yellow Tristeria</v>
      </c>
      <c r="D438" s="4">
        <v>0</v>
      </c>
      <c r="E438" s="4">
        <v>-3</v>
      </c>
      <c r="F438" s="4">
        <v>3</v>
      </c>
      <c r="G438" s="4">
        <v>0</v>
      </c>
      <c r="H438" s="4">
        <v>0</v>
      </c>
      <c r="I438" s="4">
        <v>1</v>
      </c>
      <c r="J438" s="4">
        <v>3</v>
      </c>
      <c r="K438" s="20">
        <v>-21.5825195891885</v>
      </c>
      <c r="L438" s="20">
        <v>427.02795262479998</v>
      </c>
      <c r="M438" s="20">
        <v>583.65651445706499</v>
      </c>
      <c r="N438" s="20">
        <v>703.99369913652504</v>
      </c>
      <c r="O438" s="20">
        <v>665.60071595066597</v>
      </c>
      <c r="P438" s="20" t="b">
        <f>IF(ISERROR(VLOOKUP(Table1[[#This Row],[Base ]],Stock,1,FALSE)),FALSE,TRUE)</f>
        <v>0</v>
      </c>
      <c r="Q438" s="29" t="b">
        <f>IF(ISERROR(VLOOKUP(Table1[[#This Row],[Additive]],Stock,1,FALSE)),FALSE,TRUE)</f>
        <v>0</v>
      </c>
    </row>
    <row r="439" spans="1:17" ht="12.75">
      <c r="A439" s="4" t="s">
        <v>0</v>
      </c>
      <c r="B439" s="4" t="s">
        <v>325</v>
      </c>
      <c r="C439" s="35" t="str">
        <f>CONCATENATE(Table1[[#This Row],[Base ]],"-",Table1[[#This Row],[Additive]])</f>
        <v>Honey-Hairy tooth</v>
      </c>
      <c r="D439" s="4">
        <v>0</v>
      </c>
      <c r="E439" s="4">
        <v>1</v>
      </c>
      <c r="F439" s="4">
        <v>0</v>
      </c>
      <c r="G439" s="4">
        <v>0</v>
      </c>
      <c r="H439" s="4">
        <v>0</v>
      </c>
      <c r="I439" s="4">
        <v>1</v>
      </c>
      <c r="J439" s="4">
        <v>0</v>
      </c>
      <c r="K439" s="20">
        <v>-21.5825195891885</v>
      </c>
      <c r="L439" s="20">
        <v>427.02795262479998</v>
      </c>
      <c r="M439" s="20">
        <v>592.36530026925004</v>
      </c>
      <c r="N439" s="20">
        <v>158.28338866021599</v>
      </c>
      <c r="O439" s="20">
        <v>670.19069388454204</v>
      </c>
      <c r="P439" s="20" t="b">
        <f>IF(ISERROR(VLOOKUP(Table1[[#This Row],[Base ]],Stock,1,FALSE)),FALSE,TRUE)</f>
        <v>0</v>
      </c>
      <c r="Q439" s="29" t="b">
        <f>IF(ISERROR(VLOOKUP(Table1[[#This Row],[Additive]],Stock,1,FALSE)),FALSE,TRUE)</f>
        <v>0</v>
      </c>
    </row>
    <row r="440" spans="1:17" ht="12.75">
      <c r="A440" s="3" t="s">
        <v>0</v>
      </c>
      <c r="B440" s="3" t="s">
        <v>207</v>
      </c>
      <c r="C440" s="13" t="str">
        <f>CONCATENATE(Table1[[#This Row],[Base ]],"-",Table1[[#This Row],[Additive]])</f>
        <v>Honey-Dark Radish</v>
      </c>
      <c r="D440" s="4">
        <v>0</v>
      </c>
      <c r="E440" s="4">
        <v>1</v>
      </c>
      <c r="F440" s="4">
        <v>1</v>
      </c>
      <c r="G440" s="4">
        <v>0</v>
      </c>
      <c r="H440" s="4">
        <v>0</v>
      </c>
      <c r="I440" s="4">
        <v>1</v>
      </c>
      <c r="J440" s="4">
        <v>0</v>
      </c>
      <c r="K440" s="20">
        <v>-21.5825195891885</v>
      </c>
      <c r="L440" s="20">
        <v>427.02795262479998</v>
      </c>
      <c r="M440" s="20">
        <v>-639.32778641100094</v>
      </c>
      <c r="N440" s="20">
        <v>162.34969985642499</v>
      </c>
      <c r="O440" s="20">
        <v>672.05936655125345</v>
      </c>
      <c r="P440" s="20" t="b">
        <f>IF(ISERROR(VLOOKUP(Table1[[#This Row],[Base ]],Stock,1,FALSE)),FALSE,TRUE)</f>
        <v>0</v>
      </c>
      <c r="Q440" s="29" t="b">
        <f>IF(ISERROR(VLOOKUP(Table1[[#This Row],[Additive]],Stock,1,FALSE)),FALSE,TRUE)</f>
        <v>0</v>
      </c>
    </row>
    <row r="441" spans="1:17" ht="12.75">
      <c r="A441" s="3" t="s">
        <v>0</v>
      </c>
      <c r="B441" s="3" t="s">
        <v>189</v>
      </c>
      <c r="C441" s="13" t="str">
        <f>CONCATENATE(Table1[[#This Row],[Base ]],"-",Table1[[#This Row],[Additive]])</f>
        <v>Honey-Grilled Cabbage</v>
      </c>
      <c r="D441" s="4">
        <v>0</v>
      </c>
      <c r="E441" s="4">
        <v>1</v>
      </c>
      <c r="F441" s="4">
        <v>0</v>
      </c>
      <c r="G441" s="4">
        <v>0</v>
      </c>
      <c r="H441" s="4">
        <v>0</v>
      </c>
      <c r="I441" s="4">
        <v>1</v>
      </c>
      <c r="J441" s="4">
        <v>0</v>
      </c>
      <c r="K441" s="20">
        <v>-21.5825195891885</v>
      </c>
      <c r="L441" s="20">
        <v>427.02795262479998</v>
      </c>
      <c r="M441" s="20">
        <v>-636.79109731946903</v>
      </c>
      <c r="N441" s="20">
        <v>152.13487697547299</v>
      </c>
      <c r="O441" s="20">
        <v>673.83068878826032</v>
      </c>
      <c r="P441" s="20" t="b">
        <f>IF(ISERROR(VLOOKUP(Table1[[#This Row],[Base ]],Stock,1,FALSE)),FALSE,TRUE)</f>
        <v>0</v>
      </c>
      <c r="Q441" s="29" t="b">
        <f>IF(ISERROR(VLOOKUP(Table1[[#This Row],[Additive]],Stock,1,FALSE)),FALSE,TRUE)</f>
        <v>0</v>
      </c>
    </row>
    <row r="442" spans="1:17" ht="12.75">
      <c r="A442" s="3" t="s">
        <v>0</v>
      </c>
      <c r="B442" s="3" t="s">
        <v>97</v>
      </c>
      <c r="C442" s="13" t="str">
        <f>CONCATENATE(Table1[[#This Row],[Base ]],"-",Table1[[#This Row],[Additive]])</f>
        <v>Honey-Tamarask</v>
      </c>
      <c r="D442" s="4">
        <v>0</v>
      </c>
      <c r="E442" s="4">
        <v>1</v>
      </c>
      <c r="F442" s="4">
        <v>0</v>
      </c>
      <c r="G442" s="4">
        <v>0</v>
      </c>
      <c r="H442" s="4">
        <v>0</v>
      </c>
      <c r="I442" s="4">
        <v>1</v>
      </c>
      <c r="J442" s="4">
        <v>0</v>
      </c>
      <c r="K442" s="20">
        <v>-21.5825195891885</v>
      </c>
      <c r="L442" s="20">
        <v>427.02795262479998</v>
      </c>
      <c r="M442" s="20">
        <v>180.47264423444599</v>
      </c>
      <c r="N442" s="20">
        <v>-218.84912618710899</v>
      </c>
      <c r="O442" s="20">
        <v>676.7447747581067</v>
      </c>
      <c r="P442" s="20" t="b">
        <f>IF(ISERROR(VLOOKUP(Table1[[#This Row],[Base ]],Stock,1,FALSE)),FALSE,TRUE)</f>
        <v>0</v>
      </c>
      <c r="Q442" s="29" t="b">
        <f>IF(ISERROR(VLOOKUP(Table1[[#This Row],[Additive]],Stock,1,FALSE)),FALSE,TRUE)</f>
        <v>0</v>
      </c>
    </row>
    <row r="443" spans="1:17" ht="12.75">
      <c r="A443" s="3" t="s">
        <v>0</v>
      </c>
      <c r="B443" s="3" t="s">
        <v>312</v>
      </c>
      <c r="C443" s="13" t="str">
        <f>CONCATENATE(Table1[[#This Row],[Base ]],"-",Table1[[#This Row],[Additive]])</f>
        <v>Honey-Paradise Lily</v>
      </c>
      <c r="D443" s="4">
        <v>0</v>
      </c>
      <c r="E443" s="4">
        <v>2</v>
      </c>
      <c r="F443" s="4">
        <v>-1</v>
      </c>
      <c r="G443" s="4">
        <v>2</v>
      </c>
      <c r="H443" s="4">
        <v>0</v>
      </c>
      <c r="I443" s="4">
        <v>1</v>
      </c>
      <c r="J443" s="4">
        <v>-1</v>
      </c>
      <c r="K443" s="20">
        <v>-21.5825195891885</v>
      </c>
      <c r="L443" s="20">
        <v>427.02795262479998</v>
      </c>
      <c r="M443" s="20">
        <v>-695.62013475415995</v>
      </c>
      <c r="N443" s="20">
        <v>352.46085944292901</v>
      </c>
      <c r="O443" s="20">
        <v>678.14965755567266</v>
      </c>
      <c r="P443" s="20" t="b">
        <f>IF(ISERROR(VLOOKUP(Table1[[#This Row],[Base ]],Stock,1,FALSE)),FALSE,TRUE)</f>
        <v>0</v>
      </c>
      <c r="Q443" s="29" t="b">
        <f>IF(ISERROR(VLOOKUP(Table1[[#This Row],[Additive]],Stock,1,FALSE)),FALSE,TRUE)</f>
        <v>0</v>
      </c>
    </row>
    <row r="444" spans="1:17" ht="12.75">
      <c r="A444" s="4" t="s">
        <v>0</v>
      </c>
      <c r="B444" s="4" t="s">
        <v>161</v>
      </c>
      <c r="C444" s="35" t="str">
        <f>CONCATENATE(Table1[[#This Row],[Base ]],"-",Table1[[#This Row],[Additive]])</f>
        <v>Honey-Beetle Leaf</v>
      </c>
      <c r="D444" s="4">
        <v>0</v>
      </c>
      <c r="E444" s="4">
        <v>1</v>
      </c>
      <c r="F444" s="4">
        <v>0</v>
      </c>
      <c r="G444" s="4">
        <v>-2</v>
      </c>
      <c r="H444" s="4">
        <v>-2</v>
      </c>
      <c r="I444" s="4">
        <v>1</v>
      </c>
      <c r="J444" s="4">
        <v>3</v>
      </c>
      <c r="K444" s="20">
        <v>-21.5825195891885</v>
      </c>
      <c r="L444" s="20">
        <v>427.02795262479998</v>
      </c>
      <c r="M444" s="20">
        <v>500.32061388433402</v>
      </c>
      <c r="N444" s="20">
        <v>-17.2486869534678</v>
      </c>
      <c r="O444" s="20">
        <v>685.39376507555096</v>
      </c>
      <c r="P444" s="20" t="b">
        <f>IF(ISERROR(VLOOKUP(Table1[[#This Row],[Base ]],Stock,1,FALSE)),FALSE,TRUE)</f>
        <v>0</v>
      </c>
      <c r="Q444" s="29" t="b">
        <f>IF(ISERROR(VLOOKUP(Table1[[#This Row],[Additive]],Stock,1,FALSE)),FALSE,TRUE)</f>
        <v>0</v>
      </c>
    </row>
    <row r="445" spans="1:17" ht="12.75">
      <c r="A445" s="4" t="s">
        <v>0</v>
      </c>
      <c r="B445" s="4" t="s">
        <v>162</v>
      </c>
      <c r="C445" s="35" t="str">
        <f>CONCATENATE(Table1[[#This Row],[Base ]],"-",Table1[[#This Row],[Additive]])</f>
        <v>Honey-Umber Basil</v>
      </c>
      <c r="D445" s="4">
        <v>0</v>
      </c>
      <c r="E445" s="4">
        <v>1</v>
      </c>
      <c r="F445" s="4">
        <v>0</v>
      </c>
      <c r="G445" s="4">
        <v>0</v>
      </c>
      <c r="H445" s="4">
        <v>0</v>
      </c>
      <c r="I445" s="4">
        <v>1</v>
      </c>
      <c r="J445" s="4">
        <v>0</v>
      </c>
      <c r="K445" s="20">
        <v>-21.5825195891885</v>
      </c>
      <c r="L445" s="20">
        <v>427.02795262479998</v>
      </c>
      <c r="M445" s="20">
        <v>249.06186733435399</v>
      </c>
      <c r="N445" s="20">
        <v>-205.285826133287</v>
      </c>
      <c r="O445" s="20">
        <v>687.80018826731293</v>
      </c>
      <c r="P445" s="20" t="b">
        <f>IF(ISERROR(VLOOKUP(Table1[[#This Row],[Base ]],Stock,1,FALSE)),FALSE,TRUE)</f>
        <v>0</v>
      </c>
      <c r="Q445" s="29" t="b">
        <f>IF(ISERROR(VLOOKUP(Table1[[#This Row],[Additive]],Stock,1,FALSE)),FALSE,TRUE)</f>
        <v>0</v>
      </c>
    </row>
    <row r="446" spans="1:17" ht="12.75">
      <c r="A446" s="3" t="s">
        <v>0</v>
      </c>
      <c r="B446" s="3" t="s">
        <v>170</v>
      </c>
      <c r="C446" s="13" t="str">
        <f>CONCATENATE(Table1[[#This Row],[Base ]],"-",Table1[[#This Row],[Additive]])</f>
        <v>Honey-Grilled Garlic</v>
      </c>
      <c r="D446" s="4">
        <v>0</v>
      </c>
      <c r="E446" s="4">
        <v>1</v>
      </c>
      <c r="F446" s="4">
        <v>0</v>
      </c>
      <c r="G446" s="4">
        <v>-1</v>
      </c>
      <c r="H446" s="4">
        <v>0</v>
      </c>
      <c r="I446" s="4">
        <v>1</v>
      </c>
      <c r="J446" s="4">
        <v>1</v>
      </c>
      <c r="K446" s="20">
        <v>-21.5825195891885</v>
      </c>
      <c r="L446" s="20">
        <v>427.02795262479998</v>
      </c>
      <c r="M446" s="20">
        <v>-712.20896002409404</v>
      </c>
      <c r="N446" s="20">
        <v>435.94661170429998</v>
      </c>
      <c r="O446" s="20">
        <v>690.68402522974611</v>
      </c>
      <c r="P446" s="20" t="b">
        <f>IF(ISERROR(VLOOKUP(Table1[[#This Row],[Base ]],Stock,1,FALSE)),FALSE,TRUE)</f>
        <v>0</v>
      </c>
      <c r="Q446" s="29" t="b">
        <f>IF(ISERROR(VLOOKUP(Table1[[#This Row],[Additive]],Stock,1,FALSE)),FALSE,TRUE)</f>
        <v>0</v>
      </c>
    </row>
    <row r="447" spans="1:17" ht="12.75">
      <c r="A447" s="4" t="s">
        <v>0</v>
      </c>
      <c r="B447" s="4" t="s">
        <v>67</v>
      </c>
      <c r="C447" s="35" t="str">
        <f>CONCATENATE(Table1[[#This Row],[Base ]],"-",Table1[[#This Row],[Additive]])</f>
        <v>Honey-Liquorice</v>
      </c>
      <c r="D447" s="4">
        <v>0</v>
      </c>
      <c r="E447" s="4">
        <v>-3</v>
      </c>
      <c r="F447" s="4">
        <v>0</v>
      </c>
      <c r="G447" s="4">
        <v>0</v>
      </c>
      <c r="H447" s="4">
        <v>3</v>
      </c>
      <c r="I447" s="4">
        <v>3</v>
      </c>
      <c r="J447" s="4">
        <v>0</v>
      </c>
      <c r="K447" s="20">
        <v>-21.5825195891885</v>
      </c>
      <c r="L447" s="20">
        <v>427.02795262479998</v>
      </c>
      <c r="M447" s="20">
        <v>-419.56696236075601</v>
      </c>
      <c r="N447" s="20">
        <v>-141.34253521538199</v>
      </c>
      <c r="O447" s="20">
        <v>693.85634546055826</v>
      </c>
      <c r="P447" s="20" t="b">
        <f>IF(ISERROR(VLOOKUP(Table1[[#This Row],[Base ]],Stock,1,FALSE)),FALSE,TRUE)</f>
        <v>0</v>
      </c>
      <c r="Q447" s="29" t="b">
        <f>IF(ISERROR(VLOOKUP(Table1[[#This Row],[Additive]],Stock,1,FALSE)),FALSE,TRUE)</f>
        <v>0</v>
      </c>
    </row>
    <row r="448" spans="1:17" ht="12.75">
      <c r="A448" s="4" t="s">
        <v>0</v>
      </c>
      <c r="B448" s="4" t="s">
        <v>45</v>
      </c>
      <c r="C448" s="35" t="str">
        <f>CONCATENATE(Table1[[#This Row],[Base ]],"-",Table1[[#This Row],[Additive]])</f>
        <v>Honey-Dalchini</v>
      </c>
      <c r="D448" s="4">
        <v>0</v>
      </c>
      <c r="E448" s="4">
        <v>1</v>
      </c>
      <c r="F448" s="4">
        <v>-2</v>
      </c>
      <c r="G448" s="4">
        <v>0</v>
      </c>
      <c r="H448" s="4">
        <v>0</v>
      </c>
      <c r="I448" s="4">
        <v>-2</v>
      </c>
      <c r="J448" s="4">
        <v>2</v>
      </c>
      <c r="K448" s="20">
        <v>-21.5825195891885</v>
      </c>
      <c r="L448" s="20">
        <v>427.02795262479998</v>
      </c>
      <c r="M448" s="20">
        <v>651.54742958487702</v>
      </c>
      <c r="N448" s="20">
        <v>243.49979997627</v>
      </c>
      <c r="O448" s="20">
        <v>697.70087522495055</v>
      </c>
      <c r="P448" s="20" t="b">
        <f>IF(ISERROR(VLOOKUP(Table1[[#This Row],[Base ]],Stock,1,FALSE)),FALSE,TRUE)</f>
        <v>0</v>
      </c>
      <c r="Q448" s="29" t="b">
        <f>IF(ISERROR(VLOOKUP(Table1[[#This Row],[Additive]],Stock,1,FALSE)),FALSE,TRUE)</f>
        <v>0</v>
      </c>
    </row>
    <row r="449" spans="1:17" ht="12.75">
      <c r="A449" s="4" t="s">
        <v>0</v>
      </c>
      <c r="B449" s="4" t="s">
        <v>75</v>
      </c>
      <c r="C449" s="35" t="str">
        <f>CONCATENATE(Table1[[#This Row],[Base ]],"-",Table1[[#This Row],[Additive]])</f>
        <v>Honey-Prisniparni</v>
      </c>
      <c r="D449" s="4">
        <v>0</v>
      </c>
      <c r="E449" s="4">
        <v>1</v>
      </c>
      <c r="F449" s="4">
        <v>0</v>
      </c>
      <c r="G449" s="4">
        <v>0</v>
      </c>
      <c r="H449" s="4">
        <v>0</v>
      </c>
      <c r="I449" s="4">
        <v>1</v>
      </c>
      <c r="J449" s="4">
        <v>0</v>
      </c>
      <c r="K449" s="20">
        <v>-21.5825195891885</v>
      </c>
      <c r="L449" s="20">
        <v>427.02795262479998</v>
      </c>
      <c r="M449" s="20">
        <v>-504.337390338305</v>
      </c>
      <c r="N449" s="20">
        <v>-86.690273245070003</v>
      </c>
      <c r="O449" s="20">
        <v>704.95296355351468</v>
      </c>
      <c r="P449" s="20" t="b">
        <f>IF(ISERROR(VLOOKUP(Table1[[#This Row],[Base ]],Stock,1,FALSE)),FALSE,TRUE)</f>
        <v>0</v>
      </c>
      <c r="Q449" s="29" t="b">
        <f>IF(ISERROR(VLOOKUP(Table1[[#This Row],[Additive]],Stock,1,FALSE)),FALSE,TRUE)</f>
        <v>0</v>
      </c>
    </row>
    <row r="450" spans="1:17" ht="12.75">
      <c r="A450" s="3" t="s">
        <v>0</v>
      </c>
      <c r="B450" s="3" t="s">
        <v>334</v>
      </c>
      <c r="C450" s="13" t="str">
        <f>CONCATENATE(Table1[[#This Row],[Base ]],"-",Table1[[#This Row],[Additive]])</f>
        <v>Honey-Vanilla Tea Tree</v>
      </c>
      <c r="D450" s="4">
        <v>0</v>
      </c>
      <c r="E450" s="4">
        <v>1</v>
      </c>
      <c r="F450" s="4">
        <v>0</v>
      </c>
      <c r="G450" s="4">
        <v>0</v>
      </c>
      <c r="H450" s="4">
        <v>0</v>
      </c>
      <c r="I450" s="4">
        <v>1</v>
      </c>
      <c r="J450" s="4">
        <v>0</v>
      </c>
      <c r="K450" s="20">
        <v>-21.5825195891885</v>
      </c>
      <c r="L450" s="20">
        <v>427.02795262479998</v>
      </c>
      <c r="M450" s="20">
        <v>560.55009548818805</v>
      </c>
      <c r="N450" s="20">
        <v>27.391613685433601</v>
      </c>
      <c r="O450" s="20">
        <v>706.10734661075799</v>
      </c>
      <c r="P450" s="20" t="b">
        <f>IF(ISERROR(VLOOKUP(Table1[[#This Row],[Base ]],Stock,1,FALSE)),FALSE,TRUE)</f>
        <v>0</v>
      </c>
      <c r="Q450" s="29" t="b">
        <f>IF(ISERROR(VLOOKUP(Table1[[#This Row],[Additive]],Stock,1,FALSE)),FALSE,TRUE)</f>
        <v>0</v>
      </c>
    </row>
    <row r="451" spans="1:17" ht="12.75">
      <c r="A451" s="4" t="s">
        <v>0</v>
      </c>
      <c r="B451" s="4" t="s">
        <v>322</v>
      </c>
      <c r="C451" s="35" t="str">
        <f>CONCATENATE(Table1[[#This Row],[Base ]],"-",Table1[[#This Row],[Additive]])</f>
        <v>Honey-Drapeau d'or</v>
      </c>
      <c r="D451" s="4">
        <v>0</v>
      </c>
      <c r="E451" s="4">
        <v>1</v>
      </c>
      <c r="F451" s="4">
        <v>0</v>
      </c>
      <c r="G451" s="4">
        <v>0</v>
      </c>
      <c r="H451" s="4">
        <v>0</v>
      </c>
      <c r="I451" s="4">
        <v>1</v>
      </c>
      <c r="J451" s="4">
        <v>0</v>
      </c>
      <c r="K451" s="20">
        <v>-21.5825195891885</v>
      </c>
      <c r="L451" s="20">
        <v>427.02795262479998</v>
      </c>
      <c r="M451" s="20">
        <v>-533.41765431401905</v>
      </c>
      <c r="N451" s="20">
        <v>921.39314591741504</v>
      </c>
      <c r="O451" s="20">
        <v>711.59830626416613</v>
      </c>
      <c r="P451" s="20" t="b">
        <f>IF(ISERROR(VLOOKUP(Table1[[#This Row],[Base ]],Stock,1,FALSE)),FALSE,TRUE)</f>
        <v>0</v>
      </c>
      <c r="Q451" s="29" t="b">
        <f>IF(ISERROR(VLOOKUP(Table1[[#This Row],[Additive]],Stock,1,FALSE)),FALSE,TRUE)</f>
        <v>0</v>
      </c>
    </row>
    <row r="452" spans="1:17" ht="12.75">
      <c r="A452" s="3" t="s">
        <v>0</v>
      </c>
      <c r="B452" s="3" t="s">
        <v>245</v>
      </c>
      <c r="C452" s="13" t="str">
        <f>CONCATENATE(Table1[[#This Row],[Base ]],"-",Table1[[#This Row],[Additive]])</f>
        <v>Honey-Barley (Medium)</v>
      </c>
      <c r="D452" s="4">
        <v>0</v>
      </c>
      <c r="E452" s="4">
        <v>1</v>
      </c>
      <c r="F452" s="4">
        <v>0</v>
      </c>
      <c r="G452" s="4">
        <v>0</v>
      </c>
      <c r="H452" s="4">
        <v>0</v>
      </c>
      <c r="I452" s="4">
        <v>1</v>
      </c>
      <c r="J452" s="4">
        <v>0</v>
      </c>
      <c r="K452" s="20">
        <v>-21.5825195891885</v>
      </c>
      <c r="L452" s="20">
        <v>427.02795262479998</v>
      </c>
      <c r="M452" s="20">
        <v>656.95942186585603</v>
      </c>
      <c r="N452" s="20">
        <v>150.11460030252101</v>
      </c>
      <c r="O452" s="20">
        <v>732.87118309287041</v>
      </c>
      <c r="P452" s="20" t="b">
        <f>IF(ISERROR(VLOOKUP(Table1[[#This Row],[Base ]],Stock,1,FALSE)),FALSE,TRUE)</f>
        <v>0</v>
      </c>
      <c r="Q452" s="29" t="b">
        <f>IF(ISERROR(VLOOKUP(Table1[[#This Row],[Additive]],Stock,1,FALSE)),FALSE,TRUE)</f>
        <v>0</v>
      </c>
    </row>
    <row r="453" spans="1:17" ht="12.75">
      <c r="A453" s="4" t="s">
        <v>0</v>
      </c>
      <c r="B453" s="4" t="s">
        <v>74</v>
      </c>
      <c r="C453" s="35" t="str">
        <f>CONCATENATE(Table1[[#This Row],[Base ]],"-",Table1[[#This Row],[Additive]])</f>
        <v>Honey-Primula</v>
      </c>
      <c r="D453" s="4">
        <v>0</v>
      </c>
      <c r="E453" s="4">
        <v>1</v>
      </c>
      <c r="F453" s="4">
        <v>0</v>
      </c>
      <c r="G453" s="4">
        <v>0</v>
      </c>
      <c r="H453" s="4">
        <v>0</v>
      </c>
      <c r="I453" s="4">
        <v>1</v>
      </c>
      <c r="J453" s="4">
        <v>0</v>
      </c>
      <c r="K453" s="20">
        <v>-21.5825195891885</v>
      </c>
      <c r="L453" s="20">
        <v>427.02795262479998</v>
      </c>
      <c r="M453" s="20">
        <v>-755.00743799526902</v>
      </c>
      <c r="N453" s="20">
        <v>476.20799236512897</v>
      </c>
      <c r="O453" s="20">
        <v>735.07196059149624</v>
      </c>
      <c r="P453" s="20" t="b">
        <f>IF(ISERROR(VLOOKUP(Table1[[#This Row],[Base ]],Stock,1,FALSE)),FALSE,TRUE)</f>
        <v>0</v>
      </c>
      <c r="Q453" s="29" t="b">
        <f>IF(ISERROR(VLOOKUP(Table1[[#This Row],[Additive]],Stock,1,FALSE)),FALSE,TRUE)</f>
        <v>0</v>
      </c>
    </row>
    <row r="454" spans="1:17" ht="12.75">
      <c r="A454" s="4" t="s">
        <v>0</v>
      </c>
      <c r="B454" s="4" t="s">
        <v>203</v>
      </c>
      <c r="C454" s="35" t="str">
        <f>CONCATENATE(Table1[[#This Row],[Base ]],"-",Table1[[#This Row],[Additive]])</f>
        <v>Honey-Burnt Tarragon</v>
      </c>
      <c r="D454" s="4">
        <v>0</v>
      </c>
      <c r="E454" s="4">
        <v>1</v>
      </c>
      <c r="F454" s="4">
        <v>0</v>
      </c>
      <c r="G454" s="4">
        <v>2</v>
      </c>
      <c r="H454" s="4">
        <v>-1</v>
      </c>
      <c r="I454" s="4">
        <v>1</v>
      </c>
      <c r="J454" s="4">
        <v>0</v>
      </c>
      <c r="K454" s="20">
        <v>-21.5825195891885</v>
      </c>
      <c r="L454" s="20">
        <v>427.02795262479998</v>
      </c>
      <c r="M454" s="20">
        <v>721.76818975162405</v>
      </c>
      <c r="N454" s="20">
        <v>398.27010485396698</v>
      </c>
      <c r="O454" s="20">
        <v>743.90677566876582</v>
      </c>
      <c r="P454" s="20" t="b">
        <f>IF(ISERROR(VLOOKUP(Table1[[#This Row],[Base ]],Stock,1,FALSE)),FALSE,TRUE)</f>
        <v>0</v>
      </c>
      <c r="Q454" s="29" t="b">
        <f>IF(ISERROR(VLOOKUP(Table1[[#This Row],[Additive]],Stock,1,FALSE)),FALSE,TRUE)</f>
        <v>0</v>
      </c>
    </row>
    <row r="455" spans="1:17" ht="12.75">
      <c r="A455" s="3" t="s">
        <v>0</v>
      </c>
      <c r="B455" s="3" t="s">
        <v>157</v>
      </c>
      <c r="C455" s="13" t="str">
        <f>CONCATENATE(Table1[[#This Row],[Base ]],"-",Table1[[#This Row],[Additive]])</f>
        <v>Honey-Garlic Oil</v>
      </c>
      <c r="D455" s="4">
        <v>0</v>
      </c>
      <c r="E455" s="4">
        <v>1</v>
      </c>
      <c r="F455" s="4">
        <v>0</v>
      </c>
      <c r="G455" s="4">
        <v>0</v>
      </c>
      <c r="H455" s="4">
        <v>0</v>
      </c>
      <c r="I455" s="4">
        <v>1</v>
      </c>
      <c r="J455" s="4">
        <v>0</v>
      </c>
      <c r="K455" s="20">
        <v>-21.5825195891885</v>
      </c>
      <c r="L455" s="20">
        <v>427.02795262479998</v>
      </c>
      <c r="M455" s="20">
        <v>30.961365529496302</v>
      </c>
      <c r="N455" s="20">
        <v>-317.14974945212799</v>
      </c>
      <c r="O455" s="20">
        <v>746.03036944340442</v>
      </c>
      <c r="P455" s="20" t="b">
        <f>IF(ISERROR(VLOOKUP(Table1[[#This Row],[Base ]],Stock,1,FALSE)),FALSE,TRUE)</f>
        <v>0</v>
      </c>
      <c r="Q455" s="29" t="b">
        <f>IF(ISERROR(VLOOKUP(Table1[[#This Row],[Additive]],Stock,1,FALSE)),FALSE,TRUE)</f>
        <v>0</v>
      </c>
    </row>
    <row r="456" spans="1:17" ht="12.75">
      <c r="A456" s="3" t="s">
        <v>0</v>
      </c>
      <c r="B456" s="3" t="s">
        <v>112</v>
      </c>
      <c r="C456" s="13" t="str">
        <f>CONCATENATE(Table1[[#This Row],[Base ]],"-",Table1[[#This Row],[Additive]])</f>
        <v>Honey-Jaiyanti</v>
      </c>
      <c r="D456" s="4">
        <v>0</v>
      </c>
      <c r="E456" s="4">
        <v>1</v>
      </c>
      <c r="F456" s="4">
        <v>0</v>
      </c>
      <c r="G456" s="4">
        <v>0</v>
      </c>
      <c r="H456" s="4">
        <v>0</v>
      </c>
      <c r="I456" s="4">
        <v>1</v>
      </c>
      <c r="J456" s="4">
        <v>0</v>
      </c>
      <c r="K456" s="20">
        <v>-21.5825195891885</v>
      </c>
      <c r="L456" s="20">
        <v>427.02795262479998</v>
      </c>
      <c r="M456" s="20">
        <v>690.84748579663903</v>
      </c>
      <c r="N456" s="20">
        <v>161.20304439682999</v>
      </c>
      <c r="O456" s="20">
        <v>760.40738713433007</v>
      </c>
      <c r="P456" s="20" t="b">
        <f>IF(ISERROR(VLOOKUP(Table1[[#This Row],[Base ]],Stock,1,FALSE)),FALSE,TRUE)</f>
        <v>0</v>
      </c>
      <c r="Q456" s="29" t="b">
        <f>IF(ISERROR(VLOOKUP(Table1[[#This Row],[Additive]],Stock,1,FALSE)),FALSE,TRUE)</f>
        <v>0</v>
      </c>
    </row>
    <row r="457" spans="1:17" ht="12.75">
      <c r="A457" s="3" t="s">
        <v>0</v>
      </c>
      <c r="B457" s="3" t="s">
        <v>202</v>
      </c>
      <c r="C457" s="13" t="str">
        <f>CONCATENATE(Table1[[#This Row],[Base ]],"-",Table1[[#This Row],[Additive]])</f>
        <v>Honey-Camels Mane</v>
      </c>
      <c r="D457" s="4">
        <v>0</v>
      </c>
      <c r="E457" s="4">
        <v>1</v>
      </c>
      <c r="F457" s="4">
        <v>0</v>
      </c>
      <c r="G457" s="4">
        <v>0</v>
      </c>
      <c r="H457" s="4">
        <v>0</v>
      </c>
      <c r="I457" s="4">
        <v>1</v>
      </c>
      <c r="J457" s="4">
        <v>0</v>
      </c>
      <c r="K457" s="20">
        <v>-21.5825195891885</v>
      </c>
      <c r="L457" s="20">
        <v>427.02795262479998</v>
      </c>
      <c r="M457" s="20">
        <v>742.81792370324297</v>
      </c>
      <c r="N457" s="20">
        <v>331.61326478673902</v>
      </c>
      <c r="O457" s="20">
        <v>770.33239602193828</v>
      </c>
      <c r="P457" s="20" t="b">
        <f>IF(ISERROR(VLOOKUP(Table1[[#This Row],[Base ]],Stock,1,FALSE)),FALSE,TRUE)</f>
        <v>0</v>
      </c>
      <c r="Q457" s="29" t="b">
        <f>IF(ISERROR(VLOOKUP(Table1[[#This Row],[Additive]],Stock,1,FALSE)),FALSE,TRUE)</f>
        <v>0</v>
      </c>
    </row>
    <row r="458" spans="1:17" ht="12.75">
      <c r="A458" s="3" t="s">
        <v>0</v>
      </c>
      <c r="B458" s="3" t="s">
        <v>88</v>
      </c>
      <c r="C458" s="13" t="str">
        <f>CONCATENATE(Table1[[#This Row],[Base ]],"-",Table1[[#This Row],[Additive]])</f>
        <v>Honey-Clingroot</v>
      </c>
      <c r="D458" s="4">
        <v>0</v>
      </c>
      <c r="E458" s="4">
        <v>3</v>
      </c>
      <c r="F458" s="4">
        <v>0</v>
      </c>
      <c r="G458" s="4">
        <v>0</v>
      </c>
      <c r="H458" s="4">
        <v>-2</v>
      </c>
      <c r="I458" s="4">
        <v>3</v>
      </c>
      <c r="J458" s="4">
        <v>-2</v>
      </c>
      <c r="K458" s="20">
        <v>-21.5825195891885</v>
      </c>
      <c r="L458" s="20">
        <v>427.02795262479998</v>
      </c>
      <c r="M458" s="20">
        <v>-241.727053825252</v>
      </c>
      <c r="N458" s="20">
        <v>-315.21713710574198</v>
      </c>
      <c r="O458" s="20">
        <v>774.20371297424913</v>
      </c>
      <c r="P458" s="20" t="b">
        <f>IF(ISERROR(VLOOKUP(Table1[[#This Row],[Base ]],Stock,1,FALSE)),FALSE,TRUE)</f>
        <v>0</v>
      </c>
      <c r="Q458" s="29" t="b">
        <f>IF(ISERROR(VLOOKUP(Table1[[#This Row],[Additive]],Stock,1,FALSE)),FALSE,TRUE)</f>
        <v>0</v>
      </c>
    </row>
    <row r="459" spans="1:17" ht="12.75">
      <c r="A459" s="3" t="s">
        <v>0</v>
      </c>
      <c r="B459" s="3" t="s">
        <v>302</v>
      </c>
      <c r="C459" s="13" t="str">
        <f>CONCATENATE(Table1[[#This Row],[Base ]],"-",Table1[[#This Row],[Additive]])</f>
        <v>Honey-Lavender Scented Thyme</v>
      </c>
      <c r="D459" s="4">
        <v>0</v>
      </c>
      <c r="E459" s="4">
        <v>1</v>
      </c>
      <c r="F459" s="4">
        <v>0</v>
      </c>
      <c r="G459" s="4">
        <v>0</v>
      </c>
      <c r="H459" s="4">
        <v>0</v>
      </c>
      <c r="I459" s="4">
        <v>1</v>
      </c>
      <c r="J459" s="4">
        <v>0</v>
      </c>
      <c r="K459" s="20">
        <v>-21.5825195891885</v>
      </c>
      <c r="L459" s="20">
        <v>427.02795262479998</v>
      </c>
      <c r="M459" s="20">
        <v>-712.60289862072</v>
      </c>
      <c r="N459" s="20">
        <v>807.009127923101</v>
      </c>
      <c r="O459" s="20">
        <v>788.60310538188969</v>
      </c>
      <c r="P459" s="20" t="b">
        <f>IF(ISERROR(VLOOKUP(Table1[[#This Row],[Base ]],Stock,1,FALSE)),FALSE,TRUE)</f>
        <v>0</v>
      </c>
      <c r="Q459" s="29" t="b">
        <f>IF(ISERROR(VLOOKUP(Table1[[#This Row],[Additive]],Stock,1,FALSE)),FALSE,TRUE)</f>
        <v>0</v>
      </c>
    </row>
    <row r="460" spans="1:17" ht="12.75">
      <c r="A460" s="4" t="s">
        <v>0</v>
      </c>
      <c r="B460" s="4" t="s">
        <v>35</v>
      </c>
      <c r="C460" s="35" t="str">
        <f>CONCATENATE(Table1[[#This Row],[Base ]],"-",Table1[[#This Row],[Additive]])</f>
        <v>Honey-Satsatchi</v>
      </c>
      <c r="D460" s="4">
        <v>0</v>
      </c>
      <c r="E460" s="4">
        <v>1</v>
      </c>
      <c r="F460" s="4">
        <v>0</v>
      </c>
      <c r="G460" s="4">
        <v>0</v>
      </c>
      <c r="H460" s="4">
        <v>0</v>
      </c>
      <c r="I460" s="4">
        <v>1</v>
      </c>
      <c r="J460" s="4">
        <v>0</v>
      </c>
      <c r="K460" s="20">
        <v>-21.5825195891885</v>
      </c>
      <c r="L460" s="20">
        <v>427.02795262479998</v>
      </c>
      <c r="M460" s="20">
        <v>-723.51467712565204</v>
      </c>
      <c r="N460" s="20">
        <v>810.86294042601605</v>
      </c>
      <c r="O460" s="20">
        <v>800.02378192410913</v>
      </c>
      <c r="P460" s="20" t="b">
        <f>IF(ISERROR(VLOOKUP(Table1[[#This Row],[Base ]],Stock,1,FALSE)),FALSE,TRUE)</f>
        <v>0</v>
      </c>
      <c r="Q460" s="29" t="b">
        <f>IF(ISERROR(VLOOKUP(Table1[[#This Row],[Additive]],Stock,1,FALSE)),FALSE,TRUE)</f>
        <v>0</v>
      </c>
    </row>
    <row r="461" spans="1:17" ht="12.75">
      <c r="A461" s="4" t="s">
        <v>0</v>
      </c>
      <c r="B461" s="4" t="s">
        <v>278</v>
      </c>
      <c r="C461" s="35" t="str">
        <f>CONCATENATE(Table1[[#This Row],[Base ]],"-",Table1[[#This Row],[Additive]])</f>
        <v>Honey-Camel Milk</v>
      </c>
      <c r="D461" s="4">
        <v>0</v>
      </c>
      <c r="E461" s="4">
        <v>1</v>
      </c>
      <c r="F461" s="4">
        <v>0</v>
      </c>
      <c r="G461" s="4">
        <v>0</v>
      </c>
      <c r="H461" s="4">
        <v>0</v>
      </c>
      <c r="I461" s="4">
        <v>1</v>
      </c>
      <c r="J461" s="4">
        <v>0</v>
      </c>
      <c r="K461" s="20">
        <v>-21.5825195891885</v>
      </c>
      <c r="L461" s="20">
        <v>427.02795262479998</v>
      </c>
      <c r="M461" s="20">
        <v>-644.87557936592896</v>
      </c>
      <c r="N461" s="20">
        <v>944.27054762041303</v>
      </c>
      <c r="O461" s="20">
        <v>809.95934493260029</v>
      </c>
      <c r="P461" s="20" t="b">
        <f>IF(ISERROR(VLOOKUP(Table1[[#This Row],[Base ]],Stock,1,FALSE)),FALSE,TRUE)</f>
        <v>0</v>
      </c>
      <c r="Q461" s="29" t="b">
        <f>IF(ISERROR(VLOOKUP(Table1[[#This Row],[Additive]],Stock,1,FALSE)),FALSE,TRUE)</f>
        <v>0</v>
      </c>
    </row>
    <row r="462" spans="1:17" ht="12.75">
      <c r="A462" s="3" t="s">
        <v>0</v>
      </c>
      <c r="B462" s="3" t="s">
        <v>324</v>
      </c>
      <c r="C462" s="13" t="str">
        <f>CONCATENATE(Table1[[#This Row],[Base ]],"-",Table1[[#This Row],[Additive]])</f>
        <v>Honey-Catfish Meat</v>
      </c>
      <c r="D462" s="4">
        <v>0</v>
      </c>
      <c r="E462" s="4">
        <v>1</v>
      </c>
      <c r="F462" s="4">
        <v>0</v>
      </c>
      <c r="G462" s="4">
        <v>0</v>
      </c>
      <c r="H462" s="4">
        <v>0</v>
      </c>
      <c r="I462" s="4">
        <v>0</v>
      </c>
      <c r="J462" s="4">
        <v>0</v>
      </c>
      <c r="K462" s="20">
        <v>-21.5825195891885</v>
      </c>
      <c r="L462" s="20">
        <v>427.02795262479998</v>
      </c>
      <c r="M462" s="20">
        <v>-718.60361912604503</v>
      </c>
      <c r="N462" s="20">
        <v>842.03756460501302</v>
      </c>
      <c r="O462" s="20">
        <v>811.21599542633248</v>
      </c>
      <c r="P462" s="20" t="b">
        <f>IF(ISERROR(VLOOKUP(Table1[[#This Row],[Base ]],Stock,1,FALSE)),FALSE,TRUE)</f>
        <v>0</v>
      </c>
      <c r="Q462" s="29" t="b">
        <f>IF(ISERROR(VLOOKUP(Table1[[#This Row],[Additive]],Stock,1,FALSE)),FALSE,TRUE)</f>
        <v>0</v>
      </c>
    </row>
    <row r="463" spans="1:17" ht="12.75">
      <c r="A463" s="3" t="s">
        <v>0</v>
      </c>
      <c r="B463" s="3" t="s">
        <v>108</v>
      </c>
      <c r="C463" s="13" t="str">
        <f>CONCATENATE(Table1[[#This Row],[Base ]],"-",Table1[[#This Row],[Additive]])</f>
        <v>Honey-Quamash</v>
      </c>
      <c r="D463" s="4">
        <v>0</v>
      </c>
      <c r="E463" s="4">
        <v>1</v>
      </c>
      <c r="F463" s="4">
        <v>0</v>
      </c>
      <c r="G463" s="4">
        <v>0</v>
      </c>
      <c r="H463" s="4">
        <v>0</v>
      </c>
      <c r="I463" s="4">
        <v>1</v>
      </c>
      <c r="J463" s="4">
        <v>0</v>
      </c>
      <c r="K463" s="20">
        <v>-21.5825195891885</v>
      </c>
      <c r="L463" s="20">
        <v>427.02795262479998</v>
      </c>
      <c r="M463" s="20">
        <v>-738.40325966010005</v>
      </c>
      <c r="N463" s="20">
        <v>32.589353690850103</v>
      </c>
      <c r="O463" s="20">
        <v>818.17710902028227</v>
      </c>
      <c r="P463" s="20" t="b">
        <f>IF(ISERROR(VLOOKUP(Table1[[#This Row],[Base ]],Stock,1,FALSE)),FALSE,TRUE)</f>
        <v>0</v>
      </c>
      <c r="Q463" s="29" t="b">
        <f>IF(ISERROR(VLOOKUP(Table1[[#This Row],[Additive]],Stock,1,FALSE)),FALSE,TRUE)</f>
        <v>0</v>
      </c>
    </row>
    <row r="464" spans="1:17" ht="12.75">
      <c r="A464" s="3" t="s">
        <v>0</v>
      </c>
      <c r="B464" s="3" t="s">
        <v>331</v>
      </c>
      <c r="C464" s="13" t="str">
        <f>CONCATENATE(Table1[[#This Row],[Base ]],"-",Table1[[#This Row],[Additive]])</f>
        <v>Honey-Colt's Foot</v>
      </c>
      <c r="D464" s="4">
        <v>0</v>
      </c>
      <c r="E464" s="4">
        <v>1</v>
      </c>
      <c r="F464" s="4">
        <v>0</v>
      </c>
      <c r="G464" s="4">
        <v>0</v>
      </c>
      <c r="H464" s="4">
        <v>0</v>
      </c>
      <c r="I464" s="4">
        <v>1</v>
      </c>
      <c r="J464" s="4">
        <v>0</v>
      </c>
      <c r="K464" s="20">
        <v>-21.5825195891885</v>
      </c>
      <c r="L464" s="20">
        <v>427.02795262479998</v>
      </c>
      <c r="M464" s="20">
        <v>-775.22718666590504</v>
      </c>
      <c r="N464" s="20">
        <v>92.706225790690297</v>
      </c>
      <c r="O464" s="20">
        <v>824.47031556419051</v>
      </c>
      <c r="P464" s="20" t="b">
        <f>IF(ISERROR(VLOOKUP(Table1[[#This Row],[Base ]],Stock,1,FALSE)),FALSE,TRUE)</f>
        <v>0</v>
      </c>
      <c r="Q464" s="29" t="b">
        <f>IF(ISERROR(VLOOKUP(Table1[[#This Row],[Additive]],Stock,1,FALSE)),FALSE,TRUE)</f>
        <v>0</v>
      </c>
    </row>
    <row r="465" spans="1:17" ht="12.75">
      <c r="A465" s="3" t="s">
        <v>0</v>
      </c>
      <c r="B465" s="3" t="s">
        <v>125</v>
      </c>
      <c r="C465" s="13" t="str">
        <f>CONCATENATE(Table1[[#This Row],[Base ]],"-",Table1[[#This Row],[Additive]])</f>
        <v>Honey-Patchouli</v>
      </c>
      <c r="D465" s="4">
        <v>0</v>
      </c>
      <c r="E465" s="4">
        <v>-3</v>
      </c>
      <c r="F465" s="4">
        <v>3</v>
      </c>
      <c r="G465" s="4">
        <v>-3</v>
      </c>
      <c r="H465" s="4">
        <v>0</v>
      </c>
      <c r="I465" s="4">
        <v>1</v>
      </c>
      <c r="J465" s="4">
        <v>3</v>
      </c>
      <c r="K465" s="20">
        <v>-21.5825195891885</v>
      </c>
      <c r="L465" s="20">
        <v>427.02795262479998</v>
      </c>
      <c r="M465" s="20">
        <v>804.34920165522897</v>
      </c>
      <c r="N465" s="20">
        <v>376.53130785103201</v>
      </c>
      <c r="O465" s="20">
        <v>827.47393873835938</v>
      </c>
      <c r="P465" s="20" t="b">
        <f>IF(ISERROR(VLOOKUP(Table1[[#This Row],[Base ]],Stock,1,FALSE)),FALSE,TRUE)</f>
        <v>0</v>
      </c>
      <c r="Q465" s="29" t="b">
        <f>IF(ISERROR(VLOOKUP(Table1[[#This Row],[Additive]],Stock,1,FALSE)),FALSE,TRUE)</f>
        <v>0</v>
      </c>
    </row>
    <row r="466" spans="1:17" ht="12.75">
      <c r="A466" s="3" t="s">
        <v>0</v>
      </c>
      <c r="B466" s="3" t="s">
        <v>98</v>
      </c>
      <c r="C466" s="13" t="str">
        <f>CONCATENATE(Table1[[#This Row],[Base ]],"-",Table1[[#This Row],[Additive]])</f>
        <v>Honey-Elegia</v>
      </c>
      <c r="D466" s="4">
        <v>0</v>
      </c>
      <c r="E466" s="4">
        <v>1</v>
      </c>
      <c r="F466" s="4">
        <v>0</v>
      </c>
      <c r="G466" s="4">
        <v>0</v>
      </c>
      <c r="H466" s="4">
        <v>0</v>
      </c>
      <c r="I466" s="4">
        <v>1</v>
      </c>
      <c r="J466" s="4">
        <v>0</v>
      </c>
      <c r="K466" s="20">
        <v>-21.5825195891885</v>
      </c>
      <c r="L466" s="20">
        <v>427.02795262479998</v>
      </c>
      <c r="M466" s="20">
        <v>-741.86962030759003</v>
      </c>
      <c r="N466" s="20">
        <v>13.5431609468919</v>
      </c>
      <c r="O466" s="20">
        <v>830.53186598121795</v>
      </c>
      <c r="P466" s="20" t="b">
        <f>IF(ISERROR(VLOOKUP(Table1[[#This Row],[Base ]],Stock,1,FALSE)),FALSE,TRUE)</f>
        <v>0</v>
      </c>
      <c r="Q466" s="29" t="b">
        <f>IF(ISERROR(VLOOKUP(Table1[[#This Row],[Additive]],Stock,1,FALSE)),FALSE,TRUE)</f>
        <v>0</v>
      </c>
    </row>
    <row r="467" spans="1:17" ht="12.75">
      <c r="A467" s="3" t="s">
        <v>0</v>
      </c>
      <c r="B467" s="3" t="s">
        <v>204</v>
      </c>
      <c r="C467" s="13" t="str">
        <f>CONCATENATE(Table1[[#This Row],[Base ]],"-",Table1[[#This Row],[Additive]])</f>
        <v>Honey-Octecs Longfin Meat</v>
      </c>
      <c r="D467" s="4">
        <v>0</v>
      </c>
      <c r="E467" s="4">
        <v>1</v>
      </c>
      <c r="F467" s="4">
        <v>0</v>
      </c>
      <c r="G467" s="4">
        <v>0</v>
      </c>
      <c r="H467" s="4">
        <v>0</v>
      </c>
      <c r="I467" s="4">
        <v>1</v>
      </c>
      <c r="J467" s="4">
        <v>0</v>
      </c>
      <c r="K467" s="20">
        <v>-21.5825195891885</v>
      </c>
      <c r="L467" s="20">
        <v>427.02795262479998</v>
      </c>
      <c r="M467" s="20">
        <v>-761.64492316621102</v>
      </c>
      <c r="N467" s="20">
        <v>49.584917432512</v>
      </c>
      <c r="O467" s="20">
        <v>830.75604481903508</v>
      </c>
      <c r="P467" s="20" t="b">
        <f>IF(ISERROR(VLOOKUP(Table1[[#This Row],[Base ]],Stock,1,FALSE)),FALSE,TRUE)</f>
        <v>0</v>
      </c>
      <c r="Q467" s="29" t="b">
        <f>IF(ISERROR(VLOOKUP(Table1[[#This Row],[Additive]],Stock,1,FALSE)),FALSE,TRUE)</f>
        <v>0</v>
      </c>
    </row>
    <row r="468" spans="1:17" ht="12.75">
      <c r="A468" s="4" t="s">
        <v>0</v>
      </c>
      <c r="B468" s="4" t="s">
        <v>167</v>
      </c>
      <c r="C468" s="35" t="str">
        <f>CONCATENATE(Table1[[#This Row],[Base ]],"-",Table1[[#This Row],[Additive]])</f>
        <v>Honey-Fire Allspice</v>
      </c>
      <c r="D468" s="4">
        <v>0</v>
      </c>
      <c r="E468" s="4">
        <v>1</v>
      </c>
      <c r="F468" s="4">
        <v>0</v>
      </c>
      <c r="G468" s="4">
        <v>0</v>
      </c>
      <c r="H468" s="4">
        <v>0</v>
      </c>
      <c r="I468" s="4">
        <v>1</v>
      </c>
      <c r="J468" s="4">
        <v>0</v>
      </c>
      <c r="K468" s="20">
        <v>-21.5825195891885</v>
      </c>
      <c r="L468" s="20">
        <v>427.02795262479998</v>
      </c>
      <c r="M468" s="20">
        <v>-543.49122429784995</v>
      </c>
      <c r="N468" s="20">
        <v>-235.75536170987499</v>
      </c>
      <c r="O468" s="20">
        <v>843.6056056067489</v>
      </c>
      <c r="P468" s="20" t="b">
        <f>IF(ISERROR(VLOOKUP(Table1[[#This Row],[Base ]],Stock,1,FALSE)),FALSE,TRUE)</f>
        <v>0</v>
      </c>
      <c r="Q468" s="29" t="b">
        <f>IF(ISERROR(VLOOKUP(Table1[[#This Row],[Additive]],Stock,1,FALSE)),FALSE,TRUE)</f>
        <v>0</v>
      </c>
    </row>
    <row r="469" spans="1:17" ht="12.75">
      <c r="A469" s="3" t="s">
        <v>0</v>
      </c>
      <c r="B469" s="3" t="s">
        <v>330</v>
      </c>
      <c r="C469" s="13" t="str">
        <f>CONCATENATE(Table1[[#This Row],[Base ]],"-",Table1[[#This Row],[Additive]])</f>
        <v>Honey-Tilefish Meat</v>
      </c>
      <c r="D469" s="4">
        <v>0</v>
      </c>
      <c r="E469" s="4">
        <v>1</v>
      </c>
      <c r="F469" s="4">
        <v>0</v>
      </c>
      <c r="G469" s="4">
        <v>0</v>
      </c>
      <c r="H469" s="4">
        <v>0</v>
      </c>
      <c r="I469" s="4">
        <v>1</v>
      </c>
      <c r="J469" s="4">
        <v>0</v>
      </c>
      <c r="K469" s="20">
        <v>-21.5825195891885</v>
      </c>
      <c r="L469" s="20">
        <v>427.02795262479998</v>
      </c>
      <c r="M469" s="20">
        <v>-784.21125914012703</v>
      </c>
      <c r="N469" s="20">
        <v>42.738986401116897</v>
      </c>
      <c r="O469" s="20">
        <v>853.97927606606493</v>
      </c>
      <c r="P469" s="20" t="b">
        <f>IF(ISERROR(VLOOKUP(Table1[[#This Row],[Base ]],Stock,1,FALSE)),FALSE,TRUE)</f>
        <v>0</v>
      </c>
      <c r="Q469" s="29" t="b">
        <f>IF(ISERROR(VLOOKUP(Table1[[#This Row],[Additive]],Stock,1,FALSE)),FALSE,TRUE)</f>
        <v>0</v>
      </c>
    </row>
    <row r="470" spans="1:17" ht="12.75">
      <c r="A470" s="3" t="s">
        <v>0</v>
      </c>
      <c r="B470" s="3" t="s">
        <v>122</v>
      </c>
      <c r="C470" s="13" t="str">
        <f>CONCATENATE(Table1[[#This Row],[Base ]],"-",Table1[[#This Row],[Additive]])</f>
        <v>Honey-Beehive</v>
      </c>
      <c r="D470" s="4">
        <v>0</v>
      </c>
      <c r="E470" s="4">
        <v>1</v>
      </c>
      <c r="F470" s="4">
        <v>0</v>
      </c>
      <c r="G470" s="4">
        <v>-1</v>
      </c>
      <c r="H470" s="4">
        <v>1</v>
      </c>
      <c r="I470" s="4">
        <v>-1</v>
      </c>
      <c r="J470" s="4">
        <v>1</v>
      </c>
      <c r="K470" s="20">
        <v>-21.5825195891885</v>
      </c>
      <c r="L470" s="20">
        <v>427.02795262479998</v>
      </c>
      <c r="M470" s="20">
        <v>-218.945733603268</v>
      </c>
      <c r="N470" s="20">
        <v>-418.97460830251299</v>
      </c>
      <c r="O470" s="20">
        <v>868.71892539620615</v>
      </c>
      <c r="P470" s="20" t="b">
        <f>IF(ISERROR(VLOOKUP(Table1[[#This Row],[Base ]],Stock,1,FALSE)),FALSE,TRUE)</f>
        <v>0</v>
      </c>
      <c r="Q470" s="29" t="b">
        <f>IF(ISERROR(VLOOKUP(Table1[[#This Row],[Additive]],Stock,1,FALSE)),FALSE,TRUE)</f>
        <v>0</v>
      </c>
    </row>
    <row r="471" spans="1:17" ht="12.75">
      <c r="A471" s="4" t="s">
        <v>0</v>
      </c>
      <c r="B471" s="4" t="s">
        <v>320</v>
      </c>
      <c r="C471" s="35" t="str">
        <f>CONCATENATE(Table1[[#This Row],[Base ]],"-",Table1[[#This Row],[Additive]])</f>
        <v>Honey-Royal Jelly</v>
      </c>
      <c r="D471" s="4">
        <v>0</v>
      </c>
      <c r="E471" s="4">
        <v>1</v>
      </c>
      <c r="F471" s="4">
        <v>0</v>
      </c>
      <c r="G471" s="4">
        <v>0</v>
      </c>
      <c r="H471" s="4">
        <v>0</v>
      </c>
      <c r="I471" s="4">
        <v>1</v>
      </c>
      <c r="J471" s="4">
        <v>0</v>
      </c>
      <c r="K471" s="20">
        <v>-21.5825195891885</v>
      </c>
      <c r="L471" s="20">
        <v>427.02795262479998</v>
      </c>
      <c r="M471" s="20">
        <v>-790.90207500793895</v>
      </c>
      <c r="N471" s="20">
        <v>20.749574943705898</v>
      </c>
      <c r="O471" s="20">
        <v>870.00844738478588</v>
      </c>
      <c r="P471" s="20" t="b">
        <f>IF(ISERROR(VLOOKUP(Table1[[#This Row],[Base ]],Stock,1,FALSE)),FALSE,TRUE)</f>
        <v>0</v>
      </c>
      <c r="Q471" s="29" t="b">
        <f>IF(ISERROR(VLOOKUP(Table1[[#This Row],[Additive]],Stock,1,FALSE)),FALSE,TRUE)</f>
        <v>0</v>
      </c>
    </row>
    <row r="472" spans="1:17" ht="12.75">
      <c r="A472" s="3" t="s">
        <v>0</v>
      </c>
      <c r="B472" s="3" t="s">
        <v>329</v>
      </c>
      <c r="C472" s="13" t="str">
        <f>CONCATENATE(Table1[[#This Row],[Base ]],"-",Table1[[#This Row],[Additive]])</f>
        <v>Honey-Purple Tintiri</v>
      </c>
      <c r="D472" s="4">
        <v>0</v>
      </c>
      <c r="E472" s="4">
        <v>1</v>
      </c>
      <c r="F472" s="4">
        <v>0</v>
      </c>
      <c r="G472" s="4">
        <v>0</v>
      </c>
      <c r="H472" s="4">
        <v>0</v>
      </c>
      <c r="I472" s="4">
        <v>1</v>
      </c>
      <c r="J472" s="4">
        <v>0</v>
      </c>
      <c r="K472" s="20">
        <v>-21.5825195891885</v>
      </c>
      <c r="L472" s="20">
        <v>427.02795262479998</v>
      </c>
      <c r="M472" s="20">
        <v>733.654134441682</v>
      </c>
      <c r="N472" s="20">
        <v>860.39691253137596</v>
      </c>
      <c r="O472" s="20">
        <v>870.7416717960914</v>
      </c>
      <c r="P472" s="20" t="b">
        <f>IF(ISERROR(VLOOKUP(Table1[[#This Row],[Base ]],Stock,1,FALSE)),FALSE,TRUE)</f>
        <v>0</v>
      </c>
      <c r="Q472" s="29" t="b">
        <f>IF(ISERROR(VLOOKUP(Table1[[#This Row],[Additive]],Stock,1,FALSE)),FALSE,TRUE)</f>
        <v>0</v>
      </c>
    </row>
    <row r="473" spans="1:17" ht="12.75">
      <c r="A473" s="4" t="s">
        <v>0</v>
      </c>
      <c r="B473" s="4" t="s">
        <v>171</v>
      </c>
      <c r="C473" s="35" t="str">
        <f>CONCATENATE(Table1[[#This Row],[Base ]],"-",Table1[[#This Row],[Additive]])</f>
        <v>Honey-Blooded Harebell</v>
      </c>
      <c r="D473" s="4">
        <v>0</v>
      </c>
      <c r="E473" s="4">
        <v>1</v>
      </c>
      <c r="F473" s="4">
        <v>0</v>
      </c>
      <c r="G473" s="4">
        <v>0</v>
      </c>
      <c r="H473" s="4">
        <v>0</v>
      </c>
      <c r="I473" s="4">
        <v>1</v>
      </c>
      <c r="J473" s="4">
        <v>0</v>
      </c>
      <c r="K473" s="20">
        <v>-21.5825195891885</v>
      </c>
      <c r="L473" s="20">
        <v>427.02795262479998</v>
      </c>
      <c r="M473" s="20">
        <v>840.19743197657897</v>
      </c>
      <c r="N473" s="20">
        <v>570.99066085268498</v>
      </c>
      <c r="O473" s="20">
        <v>873.72189298483499</v>
      </c>
      <c r="P473" s="20" t="b">
        <f>IF(ISERROR(VLOOKUP(Table1[[#This Row],[Base ]],Stock,1,FALSE)),FALSE,TRUE)</f>
        <v>0</v>
      </c>
      <c r="Q473" s="29" t="b">
        <f>IF(ISERROR(VLOOKUP(Table1[[#This Row],[Additive]],Stock,1,FALSE)),FALSE,TRUE)</f>
        <v>0</v>
      </c>
    </row>
    <row r="474" spans="1:17" ht="12.75">
      <c r="A474" s="3" t="s">
        <v>0</v>
      </c>
      <c r="B474" s="3" t="s">
        <v>264</v>
      </c>
      <c r="C474" s="13" t="str">
        <f>CONCATENATE(Table1[[#This Row],[Base ]],"-",Table1[[#This Row],[Additive]])</f>
        <v>Honey-Peasant Foot</v>
      </c>
      <c r="D474" s="4">
        <v>0</v>
      </c>
      <c r="E474" s="4">
        <v>1</v>
      </c>
      <c r="F474" s="4">
        <v>0</v>
      </c>
      <c r="G474" s="4">
        <v>0</v>
      </c>
      <c r="H474" s="4">
        <v>1</v>
      </c>
      <c r="I474" s="4">
        <v>0</v>
      </c>
      <c r="J474" s="4">
        <v>0</v>
      </c>
      <c r="K474" s="20">
        <v>-21.5825195891885</v>
      </c>
      <c r="L474" s="20">
        <v>427.02795262479998</v>
      </c>
      <c r="M474" s="20">
        <v>537.93212883990395</v>
      </c>
      <c r="N474" s="20">
        <v>-250.34688714126401</v>
      </c>
      <c r="O474" s="20">
        <v>878.57459293723707</v>
      </c>
      <c r="P474" s="20" t="b">
        <f>IF(ISERROR(VLOOKUP(Table1[[#This Row],[Base ]],Stock,1,FALSE)),FALSE,TRUE)</f>
        <v>0</v>
      </c>
      <c r="Q474" s="29" t="b">
        <f>IF(ISERROR(VLOOKUP(Table1[[#This Row],[Additive]],Stock,1,FALSE)),FALSE,TRUE)</f>
        <v>0</v>
      </c>
    </row>
    <row r="475" spans="1:17" ht="12.75">
      <c r="A475" s="3" t="s">
        <v>0</v>
      </c>
      <c r="B475" s="3" t="s">
        <v>178</v>
      </c>
      <c r="C475" s="13" t="str">
        <f>CONCATENATE(Table1[[#This Row],[Base ]],"-",Table1[[#This Row],[Additive]])</f>
        <v>Honey-Orange Sweetgrass</v>
      </c>
      <c r="D475" s="4">
        <v>0</v>
      </c>
      <c r="E475" s="4">
        <v>1</v>
      </c>
      <c r="F475" s="4">
        <v>0</v>
      </c>
      <c r="G475" s="4">
        <v>0</v>
      </c>
      <c r="H475" s="4">
        <v>0</v>
      </c>
      <c r="I475" s="4">
        <v>1</v>
      </c>
      <c r="J475" s="4">
        <v>0</v>
      </c>
      <c r="K475" s="20">
        <v>-21.5825195891885</v>
      </c>
      <c r="L475" s="20">
        <v>427.02795262479998</v>
      </c>
      <c r="M475" s="20">
        <v>-803.72097790714895</v>
      </c>
      <c r="N475" s="20">
        <v>834.57684502519999</v>
      </c>
      <c r="O475" s="20">
        <v>881.95049049070144</v>
      </c>
      <c r="P475" s="20" t="b">
        <f>IF(ISERROR(VLOOKUP(Table1[[#This Row],[Base ]],Stock,1,FALSE)),FALSE,TRUE)</f>
        <v>0</v>
      </c>
      <c r="Q475" s="29" t="b">
        <f>IF(ISERROR(VLOOKUP(Table1[[#This Row],[Additive]],Stock,1,FALSE)),FALSE,TRUE)</f>
        <v>0</v>
      </c>
    </row>
    <row r="476" spans="1:17" ht="12.75">
      <c r="A476" s="4" t="s">
        <v>0</v>
      </c>
      <c r="B476" s="4" t="s">
        <v>21</v>
      </c>
      <c r="C476" s="35" t="str">
        <f>CONCATENATE(Table1[[#This Row],[Base ]],"-",Table1[[#This Row],[Additive]])</f>
        <v>Honey-Banto</v>
      </c>
      <c r="D476" s="4">
        <v>0</v>
      </c>
      <c r="E476" s="4">
        <v>-1</v>
      </c>
      <c r="F476" s="4">
        <v>1</v>
      </c>
      <c r="G476" s="4">
        <v>-1</v>
      </c>
      <c r="H476" s="4">
        <v>1</v>
      </c>
      <c r="I476" s="4">
        <v>1</v>
      </c>
      <c r="J476" s="4">
        <v>0</v>
      </c>
      <c r="K476" s="20">
        <v>-21.5825195891885</v>
      </c>
      <c r="L476" s="20">
        <v>427.02795262479998</v>
      </c>
      <c r="M476" s="20">
        <v>-890.77411156364496</v>
      </c>
      <c r="N476" s="20">
        <v>586.29904856389101</v>
      </c>
      <c r="O476" s="20">
        <v>883.66357034831378</v>
      </c>
      <c r="P476" s="20" t="b">
        <f>IF(ISERROR(VLOOKUP(Table1[[#This Row],[Base ]],Stock,1,FALSE)),FALSE,TRUE)</f>
        <v>0</v>
      </c>
      <c r="Q476" s="29" t="b">
        <f>IF(ISERROR(VLOOKUP(Table1[[#This Row],[Additive]],Stock,1,FALSE)),FALSE,TRUE)</f>
        <v>0</v>
      </c>
    </row>
    <row r="477" spans="1:17" ht="12.75">
      <c r="A477" s="3" t="s">
        <v>0</v>
      </c>
      <c r="B477" s="3" t="s">
        <v>208</v>
      </c>
      <c r="C477" s="13" t="str">
        <f>CONCATENATE(Table1[[#This Row],[Base ]],"-",Table1[[#This Row],[Additive]])</f>
        <v>Honey-Sweet Groundmaple</v>
      </c>
      <c r="D477" s="4">
        <v>0</v>
      </c>
      <c r="E477" s="4">
        <v>1</v>
      </c>
      <c r="F477" s="4">
        <v>0</v>
      </c>
      <c r="G477" s="4">
        <v>0</v>
      </c>
      <c r="H477" s="4">
        <v>0</v>
      </c>
      <c r="I477" s="4">
        <v>1</v>
      </c>
      <c r="J477" s="4">
        <v>0</v>
      </c>
      <c r="K477" s="20">
        <v>-21.5825195891885</v>
      </c>
      <c r="L477" s="20">
        <v>427.02795262479998</v>
      </c>
      <c r="M477" s="20">
        <v>828.68619723163397</v>
      </c>
      <c r="N477" s="20">
        <v>166.56223096316401</v>
      </c>
      <c r="O477" s="20">
        <v>889.26895985682802</v>
      </c>
      <c r="P477" s="20" t="b">
        <f>IF(ISERROR(VLOOKUP(Table1[[#This Row],[Base ]],Stock,1,FALSE)),FALSE,TRUE)</f>
        <v>0</v>
      </c>
      <c r="Q477" s="29" t="b">
        <f>IF(ISERROR(VLOOKUP(Table1[[#This Row],[Additive]],Stock,1,FALSE)),FALSE,TRUE)</f>
        <v>0</v>
      </c>
    </row>
    <row r="478" spans="1:17" ht="12.75">
      <c r="A478" s="3" t="s">
        <v>0</v>
      </c>
      <c r="B478" s="3" t="s">
        <v>206</v>
      </c>
      <c r="C478" s="13" t="str">
        <f>CONCATENATE(Table1[[#This Row],[Base ]],"-",Table1[[#This Row],[Additive]])</f>
        <v>Honey-Silvertongue Damia</v>
      </c>
      <c r="D478" s="4">
        <v>0</v>
      </c>
      <c r="E478" s="4">
        <v>0</v>
      </c>
      <c r="F478" s="4">
        <v>0</v>
      </c>
      <c r="G478" s="4">
        <v>1</v>
      </c>
      <c r="H478" s="4">
        <v>0</v>
      </c>
      <c r="I478" s="4">
        <v>0</v>
      </c>
      <c r="J478" s="4">
        <v>0</v>
      </c>
      <c r="K478" s="20">
        <v>-21.5825195891885</v>
      </c>
      <c r="L478" s="20">
        <v>427.02795262479998</v>
      </c>
      <c r="M478" s="20">
        <v>-861.68911728802505</v>
      </c>
      <c r="N478" s="20">
        <v>128.94672793532001</v>
      </c>
      <c r="O478" s="20">
        <v>891.42106325209477</v>
      </c>
      <c r="P478" s="20" t="b">
        <f>IF(ISERROR(VLOOKUP(Table1[[#This Row],[Base ]],Stock,1,FALSE)),FALSE,TRUE)</f>
        <v>0</v>
      </c>
      <c r="Q478" s="29" t="b">
        <f>IF(ISERROR(VLOOKUP(Table1[[#This Row],[Additive]],Stock,1,FALSE)),FALSE,TRUE)</f>
        <v>0</v>
      </c>
    </row>
    <row r="479" spans="1:17" ht="12.75">
      <c r="A479" s="3" t="s">
        <v>0</v>
      </c>
      <c r="B479" s="3" t="s">
        <v>95</v>
      </c>
      <c r="C479" s="13" t="str">
        <f>CONCATENATE(Table1[[#This Row],[Base ]],"-",Table1[[#This Row],[Additive]])</f>
        <v>Honey-Sweetsop</v>
      </c>
      <c r="D479" s="4">
        <v>0</v>
      </c>
      <c r="E479" s="4">
        <v>1</v>
      </c>
      <c r="F479" s="4">
        <v>0</v>
      </c>
      <c r="G479" s="4">
        <v>0</v>
      </c>
      <c r="H479" s="4">
        <v>0</v>
      </c>
      <c r="I479" s="4">
        <v>1</v>
      </c>
      <c r="J479" s="4">
        <v>0</v>
      </c>
      <c r="K479" s="20">
        <v>-21.5825195891885</v>
      </c>
      <c r="L479" s="20">
        <v>427.02795262479998</v>
      </c>
      <c r="M479" s="20">
        <v>760.306170523074</v>
      </c>
      <c r="N479" s="20">
        <v>-15.6007986052088</v>
      </c>
      <c r="O479" s="20">
        <v>898.48212844825503</v>
      </c>
      <c r="P479" s="20" t="b">
        <f>IF(ISERROR(VLOOKUP(Table1[[#This Row],[Base ]],Stock,1,FALSE)),FALSE,TRUE)</f>
        <v>0</v>
      </c>
      <c r="Q479" s="29" t="b">
        <f>IF(ISERROR(VLOOKUP(Table1[[#This Row],[Additive]],Stock,1,FALSE)),FALSE,TRUE)</f>
        <v>0</v>
      </c>
    </row>
    <row r="480" spans="1:17" ht="12.75">
      <c r="A480" s="3" t="s">
        <v>0</v>
      </c>
      <c r="B480" s="3" t="s">
        <v>251</v>
      </c>
      <c r="C480" s="13" t="str">
        <f>CONCATENATE(Table1[[#This Row],[Base ]],"-",Table1[[#This Row],[Additive]])</f>
        <v>Honey-Bitter Florian</v>
      </c>
      <c r="D480" s="4">
        <v>0</v>
      </c>
      <c r="E480" s="4">
        <v>1</v>
      </c>
      <c r="F480" s="4">
        <v>0</v>
      </c>
      <c r="G480" s="4">
        <v>0</v>
      </c>
      <c r="H480" s="4">
        <v>0</v>
      </c>
      <c r="I480" s="4">
        <v>1</v>
      </c>
      <c r="J480" s="4">
        <v>0</v>
      </c>
      <c r="K480" s="20">
        <v>-21.5825195891885</v>
      </c>
      <c r="L480" s="20">
        <v>427.02795262479998</v>
      </c>
      <c r="M480" s="20">
        <v>-829.85902119436696</v>
      </c>
      <c r="N480" s="20">
        <v>824.49765542622094</v>
      </c>
      <c r="O480" s="20">
        <v>900.71808447047181</v>
      </c>
      <c r="P480" s="20" t="b">
        <f>IF(ISERROR(VLOOKUP(Table1[[#This Row],[Base ]],Stock,1,FALSE)),FALSE,TRUE)</f>
        <v>0</v>
      </c>
      <c r="Q480" s="29" t="b">
        <f>IF(ISERROR(VLOOKUP(Table1[[#This Row],[Additive]],Stock,1,FALSE)),FALSE,TRUE)</f>
        <v>0</v>
      </c>
    </row>
    <row r="481" spans="1:17" ht="12.75">
      <c r="A481" s="4" t="s">
        <v>0</v>
      </c>
      <c r="B481" s="4" t="s">
        <v>236</v>
      </c>
      <c r="C481" s="35" t="str">
        <f>CONCATENATE(Table1[[#This Row],[Base ]],"-",Table1[[#This Row],[Additive]])</f>
        <v>Honey-Nature's Jug</v>
      </c>
      <c r="D481" s="4">
        <v>0</v>
      </c>
      <c r="E481" s="4">
        <v>1</v>
      </c>
      <c r="F481" s="4">
        <v>0</v>
      </c>
      <c r="G481" s="4">
        <v>0</v>
      </c>
      <c r="H481" s="4">
        <v>0</v>
      </c>
      <c r="I481" s="4">
        <v>1</v>
      </c>
      <c r="J481" s="4">
        <v>0</v>
      </c>
      <c r="K481" s="20">
        <v>-21.5825195891885</v>
      </c>
      <c r="L481" s="20">
        <v>427.02795262479998</v>
      </c>
      <c r="M481" s="20">
        <v>-733.56202740104095</v>
      </c>
      <c r="N481" s="20">
        <v>-126.406980416252</v>
      </c>
      <c r="O481" s="20">
        <v>901.7788224693245</v>
      </c>
      <c r="P481" s="20" t="b">
        <f>IF(ISERROR(VLOOKUP(Table1[[#This Row],[Base ]],Stock,1,FALSE)),FALSE,TRUE)</f>
        <v>0</v>
      </c>
      <c r="Q481" s="29" t="b">
        <f>IF(ISERROR(VLOOKUP(Table1[[#This Row],[Additive]],Stock,1,FALSE)),FALSE,TRUE)</f>
        <v>0</v>
      </c>
    </row>
    <row r="482" spans="1:17" ht="12.75">
      <c r="A482" s="4" t="s">
        <v>0</v>
      </c>
      <c r="B482" s="4" t="s">
        <v>52</v>
      </c>
      <c r="C482" s="35" t="str">
        <f>CONCATENATE(Table1[[#This Row],[Base ]],"-",Table1[[#This Row],[Additive]])</f>
        <v>Honey-Caraway</v>
      </c>
      <c r="D482" s="4">
        <v>0</v>
      </c>
      <c r="E482" s="4">
        <v>1</v>
      </c>
      <c r="F482" s="4">
        <v>-1</v>
      </c>
      <c r="G482" s="4">
        <v>1</v>
      </c>
      <c r="H482" s="4">
        <v>0</v>
      </c>
      <c r="I482" s="4">
        <v>1</v>
      </c>
      <c r="J482" s="4">
        <v>-1</v>
      </c>
      <c r="K482" s="20">
        <v>-21.5825195891885</v>
      </c>
      <c r="L482" s="20">
        <v>427.02795262479998</v>
      </c>
      <c r="M482" s="20">
        <v>-920.20121233201303</v>
      </c>
      <c r="N482" s="20">
        <v>334.86039250150202</v>
      </c>
      <c r="O482" s="20">
        <v>903.33294752594111</v>
      </c>
      <c r="P482" s="20" t="b">
        <f>IF(ISERROR(VLOOKUP(Table1[[#This Row],[Base ]],Stock,1,FALSE)),FALSE,TRUE)</f>
        <v>0</v>
      </c>
      <c r="Q482" s="29" t="b">
        <f>IF(ISERROR(VLOOKUP(Table1[[#This Row],[Additive]],Stock,1,FALSE)),FALSE,TRUE)</f>
        <v>0</v>
      </c>
    </row>
    <row r="483" spans="1:17" ht="12.75">
      <c r="A483" s="3" t="s">
        <v>0</v>
      </c>
      <c r="B483" s="3" t="s">
        <v>181</v>
      </c>
      <c r="C483" s="13" t="str">
        <f>CONCATENATE(Table1[[#This Row],[Base ]],"-",Table1[[#This Row],[Additive]])</f>
        <v>Honey-Bull's Blood</v>
      </c>
      <c r="D483" s="4">
        <v>0</v>
      </c>
      <c r="E483" s="4">
        <v>1</v>
      </c>
      <c r="F483" s="4">
        <v>0</v>
      </c>
      <c r="G483" s="4">
        <v>0</v>
      </c>
      <c r="H483" s="4">
        <v>0</v>
      </c>
      <c r="I483" s="4">
        <v>1</v>
      </c>
      <c r="J483" s="4">
        <v>0</v>
      </c>
      <c r="K483" s="20">
        <v>-21.5825195891885</v>
      </c>
      <c r="L483" s="20">
        <v>427.02795262479998</v>
      </c>
      <c r="M483" s="20">
        <v>885.38579590541997</v>
      </c>
      <c r="N483" s="20">
        <v>476.58040666399802</v>
      </c>
      <c r="O483" s="20">
        <v>908.32096255257386</v>
      </c>
      <c r="P483" s="20" t="b">
        <f>IF(ISERROR(VLOOKUP(Table1[[#This Row],[Base ]],Stock,1,FALSE)),FALSE,TRUE)</f>
        <v>0</v>
      </c>
      <c r="Q483" s="29" t="b">
        <f>IF(ISERROR(VLOOKUP(Table1[[#This Row],[Additive]],Stock,1,FALSE)),FALSE,TRUE)</f>
        <v>0</v>
      </c>
    </row>
    <row r="484" spans="1:17" ht="12.75">
      <c r="A484" s="4" t="s">
        <v>0</v>
      </c>
      <c r="B484" s="4" t="s">
        <v>293</v>
      </c>
      <c r="C484" s="35" t="str">
        <f>CONCATENATE(Table1[[#This Row],[Base ]],"-",Table1[[#This Row],[Additive]])</f>
        <v>Honey-Sky Gladialia</v>
      </c>
      <c r="D484" s="4">
        <v>0</v>
      </c>
      <c r="E484" s="4">
        <v>1</v>
      </c>
      <c r="F484" s="4">
        <v>0</v>
      </c>
      <c r="G484" s="4">
        <v>0</v>
      </c>
      <c r="H484" s="4">
        <v>0</v>
      </c>
      <c r="I484" s="4">
        <v>1</v>
      </c>
      <c r="J484" s="4">
        <v>0</v>
      </c>
      <c r="K484" s="20">
        <v>-21.5825195891885</v>
      </c>
      <c r="L484" s="20">
        <v>427.02795262479998</v>
      </c>
      <c r="M484" s="20">
        <v>-854.52803886539698</v>
      </c>
      <c r="N484" s="20">
        <v>60.008057393043998</v>
      </c>
      <c r="O484" s="20">
        <v>910.22076529721176</v>
      </c>
      <c r="P484" s="20" t="b">
        <f>IF(ISERROR(VLOOKUP(Table1[[#This Row],[Base ]],Stock,1,FALSE)),FALSE,TRUE)</f>
        <v>0</v>
      </c>
      <c r="Q484" s="29" t="b">
        <f>IF(ISERROR(VLOOKUP(Table1[[#This Row],[Additive]],Stock,1,FALSE)),FALSE,TRUE)</f>
        <v>0</v>
      </c>
    </row>
    <row r="485" spans="1:17" ht="12.75">
      <c r="A485" s="3" t="s">
        <v>0</v>
      </c>
      <c r="B485" s="3" t="s">
        <v>332</v>
      </c>
      <c r="C485" s="13" t="str">
        <f>CONCATENATE(Table1[[#This Row],[Base ]],"-",Table1[[#This Row],[Additive]])</f>
        <v>Honey-Turtle's Shell</v>
      </c>
      <c r="D485" s="4">
        <v>0</v>
      </c>
      <c r="E485" s="4">
        <v>1</v>
      </c>
      <c r="F485" s="4">
        <v>0</v>
      </c>
      <c r="G485" s="4">
        <v>0</v>
      </c>
      <c r="H485" s="4">
        <v>0</v>
      </c>
      <c r="I485" s="4">
        <v>1</v>
      </c>
      <c r="J485" s="4">
        <v>0</v>
      </c>
      <c r="K485" s="20">
        <v>-21.5825195891885</v>
      </c>
      <c r="L485" s="20">
        <v>427.02795262479998</v>
      </c>
      <c r="M485" s="20">
        <v>885.72704529923703</v>
      </c>
      <c r="N485" s="20">
        <v>555.590759407615</v>
      </c>
      <c r="O485" s="20">
        <v>916.37276357708242</v>
      </c>
      <c r="P485" s="20" t="b">
        <f>IF(ISERROR(VLOOKUP(Table1[[#This Row],[Base ]],Stock,1,FALSE)),FALSE,TRUE)</f>
        <v>0</v>
      </c>
      <c r="Q485" s="29" t="b">
        <f>IF(ISERROR(VLOOKUP(Table1[[#This Row],[Additive]],Stock,1,FALSE)),FALSE,TRUE)</f>
        <v>0</v>
      </c>
    </row>
    <row r="486" spans="1:17" ht="12.75">
      <c r="A486" s="3" t="s">
        <v>0</v>
      </c>
      <c r="B486" s="3" t="s">
        <v>185</v>
      </c>
      <c r="C486" s="13" t="str">
        <f>CONCATENATE(Table1[[#This Row],[Base ]],"-",Table1[[#This Row],[Additive]])</f>
        <v>Honey-Barley (Dark)</v>
      </c>
      <c r="D486" s="4">
        <v>0</v>
      </c>
      <c r="E486" s="4">
        <v>1</v>
      </c>
      <c r="F486" s="4">
        <v>0</v>
      </c>
      <c r="G486" s="4">
        <v>0</v>
      </c>
      <c r="H486" s="4">
        <v>0</v>
      </c>
      <c r="I486" s="4">
        <v>0</v>
      </c>
      <c r="J486" s="4">
        <v>1</v>
      </c>
      <c r="K486" s="20">
        <v>-21.5825195891885</v>
      </c>
      <c r="L486" s="20">
        <v>427.02795262479998</v>
      </c>
      <c r="M486" s="20">
        <v>649.485526499868</v>
      </c>
      <c r="N486" s="20">
        <v>-206.70818749969499</v>
      </c>
      <c r="O486" s="20">
        <v>923.01344398750643</v>
      </c>
      <c r="P486" s="20" t="b">
        <f>IF(ISERROR(VLOOKUP(Table1[[#This Row],[Base ]],Stock,1,FALSE)),FALSE,TRUE)</f>
        <v>0</v>
      </c>
      <c r="Q486" s="29" t="b">
        <f>IF(ISERROR(VLOOKUP(Table1[[#This Row],[Additive]],Stock,1,FALSE)),FALSE,TRUE)</f>
        <v>0</v>
      </c>
    </row>
    <row r="487" spans="1:17" ht="12.75">
      <c r="A487" s="4" t="s">
        <v>0</v>
      </c>
      <c r="B487" s="4" t="s">
        <v>326</v>
      </c>
      <c r="C487" s="35" t="str">
        <f>CONCATENATE(Table1[[#This Row],[Base ]],"-",Table1[[#This Row],[Additive]])</f>
        <v>Honey-Headache tree</v>
      </c>
      <c r="D487" s="4">
        <v>0</v>
      </c>
      <c r="E487" s="4">
        <v>1</v>
      </c>
      <c r="F487" s="4">
        <v>0</v>
      </c>
      <c r="G487" s="4">
        <v>0</v>
      </c>
      <c r="H487" s="4">
        <v>0</v>
      </c>
      <c r="I487" s="4">
        <v>1</v>
      </c>
      <c r="J487" s="4">
        <v>0</v>
      </c>
      <c r="K487" s="20">
        <v>-21.5825195891885</v>
      </c>
      <c r="L487" s="20">
        <v>427.02795262479998</v>
      </c>
      <c r="M487" s="20">
        <v>-271.36575826322098</v>
      </c>
      <c r="N487" s="20">
        <v>-473.14990100795501</v>
      </c>
      <c r="O487" s="20">
        <v>934.19047013623629</v>
      </c>
      <c r="P487" s="20" t="b">
        <f>IF(ISERROR(VLOOKUP(Table1[[#This Row],[Base ]],Stock,1,FALSE)),FALSE,TRUE)</f>
        <v>0</v>
      </c>
      <c r="Q487" s="29" t="b">
        <f>IF(ISERROR(VLOOKUP(Table1[[#This Row],[Additive]],Stock,1,FALSE)),FALSE,TRUE)</f>
        <v>0</v>
      </c>
    </row>
    <row r="488" spans="1:17" ht="12.75">
      <c r="A488" s="3" t="s">
        <v>0</v>
      </c>
      <c r="B488" s="3" t="s">
        <v>156</v>
      </c>
      <c r="C488" s="13" t="str">
        <f>CONCATENATE(Table1[[#This Row],[Base ]],"-",Table1[[#This Row],[Additive]])</f>
        <v>Honey-Abdju Meat</v>
      </c>
      <c r="D488" s="4">
        <v>0</v>
      </c>
      <c r="E488" s="4">
        <v>1</v>
      </c>
      <c r="F488" s="4">
        <v>0</v>
      </c>
      <c r="G488" s="4">
        <v>0</v>
      </c>
      <c r="H488" s="4">
        <v>0</v>
      </c>
      <c r="I488" s="4">
        <v>1</v>
      </c>
      <c r="J488" s="4">
        <v>0</v>
      </c>
      <c r="K488" s="20">
        <v>-21.5825195891885</v>
      </c>
      <c r="L488" s="20">
        <v>427.02795262479998</v>
      </c>
      <c r="M488" s="20">
        <v>93.650000000000105</v>
      </c>
      <c r="N488" s="20">
        <v>-507.95000000000101</v>
      </c>
      <c r="O488" s="20">
        <v>942.05217767665999</v>
      </c>
      <c r="P488" s="20" t="b">
        <f>IF(ISERROR(VLOOKUP(Table1[[#This Row],[Base ]],Stock,1,FALSE)),FALSE,TRUE)</f>
        <v>0</v>
      </c>
      <c r="Q488" s="29" t="b">
        <f>IF(ISERROR(VLOOKUP(Table1[[#This Row],[Additive]],Stock,1,FALSE)),FALSE,TRUE)</f>
        <v>0</v>
      </c>
    </row>
    <row r="489" spans="1:17" ht="12.75">
      <c r="A489" s="3" t="s">
        <v>0</v>
      </c>
      <c r="B489" s="3" t="s">
        <v>179</v>
      </c>
      <c r="C489" s="13" t="str">
        <f>CONCATENATE(Table1[[#This Row],[Base ]],"-",Table1[[#This Row],[Additive]])</f>
        <v>Honey-Azure Tristeria</v>
      </c>
      <c r="D489" s="4">
        <v>0</v>
      </c>
      <c r="E489" s="4">
        <v>1</v>
      </c>
      <c r="F489" s="4">
        <v>0</v>
      </c>
      <c r="G489" s="4">
        <v>1</v>
      </c>
      <c r="H489" s="4">
        <v>0</v>
      </c>
      <c r="I489" s="4">
        <v>1</v>
      </c>
      <c r="J489" s="4">
        <v>0</v>
      </c>
      <c r="K489" s="20">
        <v>-21.5825195891885</v>
      </c>
      <c r="L489" s="20">
        <v>427.02795262479998</v>
      </c>
      <c r="M489" s="20">
        <v>-949.88722087902295</v>
      </c>
      <c r="N489" s="20">
        <v>255.978849438997</v>
      </c>
      <c r="O489" s="20">
        <v>943.93189062425279</v>
      </c>
      <c r="P489" s="20" t="b">
        <f>IF(ISERROR(VLOOKUP(Table1[[#This Row],[Base ]],Stock,1,FALSE)),FALSE,TRUE)</f>
        <v>0</v>
      </c>
      <c r="Q489" s="29" t="b">
        <f>IF(ISERROR(VLOOKUP(Table1[[#This Row],[Additive]],Stock,1,FALSE)),FALSE,TRUE)</f>
        <v>0</v>
      </c>
    </row>
    <row r="490" spans="1:17" ht="12.75">
      <c r="A490" s="4" t="s">
        <v>0</v>
      </c>
      <c r="B490" s="4" t="s">
        <v>168</v>
      </c>
      <c r="C490" s="35" t="str">
        <f>CONCATENATE(Table1[[#This Row],[Base ]],"-",Table1[[#This Row],[Additive]])</f>
        <v>Honey-Iron Knot</v>
      </c>
      <c r="D490" s="4">
        <v>0</v>
      </c>
      <c r="E490" s="4">
        <v>1</v>
      </c>
      <c r="F490" s="4">
        <v>0</v>
      </c>
      <c r="G490" s="4">
        <v>0</v>
      </c>
      <c r="H490" s="4">
        <v>0</v>
      </c>
      <c r="I490" s="4">
        <v>1</v>
      </c>
      <c r="J490" s="4">
        <v>0</v>
      </c>
      <c r="K490" s="20">
        <v>-21.5825195891885</v>
      </c>
      <c r="L490" s="20">
        <v>427.02795262479998</v>
      </c>
      <c r="M490" s="20">
        <v>-568.83383693742405</v>
      </c>
      <c r="N490" s="20">
        <v>-345.54726723189799</v>
      </c>
      <c r="O490" s="20">
        <v>946.76104412676614</v>
      </c>
      <c r="P490" s="20" t="b">
        <f>IF(ISERROR(VLOOKUP(Table1[[#This Row],[Base ]],Stock,1,FALSE)),FALSE,TRUE)</f>
        <v>0</v>
      </c>
      <c r="Q490" s="29" t="b">
        <f>IF(ISERROR(VLOOKUP(Table1[[#This Row],[Additive]],Stock,1,FALSE)),FALSE,TRUE)</f>
        <v>0</v>
      </c>
    </row>
    <row r="491" spans="1:17" ht="12.75">
      <c r="A491" s="3" t="s">
        <v>0</v>
      </c>
      <c r="B491" s="3" t="s">
        <v>291</v>
      </c>
      <c r="C491" s="13" t="str">
        <f>CONCATENATE(Table1[[#This Row],[Base ]],"-",Table1[[#This Row],[Additive]])</f>
        <v>Honey-Wild Onion</v>
      </c>
      <c r="D491" s="4">
        <v>0</v>
      </c>
      <c r="E491" s="4">
        <v>0</v>
      </c>
      <c r="F491" s="4">
        <v>0</v>
      </c>
      <c r="G491" s="4">
        <v>0</v>
      </c>
      <c r="H491" s="4">
        <v>0</v>
      </c>
      <c r="I491" s="4">
        <v>1</v>
      </c>
      <c r="J491" s="4">
        <v>1</v>
      </c>
      <c r="K491" s="20">
        <v>-21.5825195891885</v>
      </c>
      <c r="L491" s="20">
        <v>427.02795262479998</v>
      </c>
      <c r="M491" s="20">
        <v>-907.14332722207405</v>
      </c>
      <c r="N491" s="20">
        <v>767.20981088046699</v>
      </c>
      <c r="O491" s="20">
        <v>948.6525395009952</v>
      </c>
      <c r="P491" s="20" t="b">
        <f>IF(ISERROR(VLOOKUP(Table1[[#This Row],[Base ]],Stock,1,FALSE)),FALSE,TRUE)</f>
        <v>0</v>
      </c>
      <c r="Q491" s="29" t="b">
        <f>IF(ISERROR(VLOOKUP(Table1[[#This Row],[Additive]],Stock,1,FALSE)),FALSE,TRUE)</f>
        <v>0</v>
      </c>
    </row>
    <row r="492" spans="1:17" ht="12.75">
      <c r="A492" s="3" t="s">
        <v>0</v>
      </c>
      <c r="B492" s="3" t="s">
        <v>123</v>
      </c>
      <c r="C492" s="13" t="str">
        <f>CONCATENATE(Table1[[#This Row],[Base ]],"-",Table1[[#This Row],[Additive]])</f>
        <v>Honey-Spiderling</v>
      </c>
      <c r="D492" s="4">
        <v>0</v>
      </c>
      <c r="E492" s="4">
        <v>1</v>
      </c>
      <c r="F492" s="4">
        <v>0</v>
      </c>
      <c r="G492" s="4">
        <v>0</v>
      </c>
      <c r="H492" s="4">
        <v>0</v>
      </c>
      <c r="I492" s="4">
        <v>1</v>
      </c>
      <c r="J492" s="4">
        <v>0</v>
      </c>
      <c r="K492" s="20">
        <v>-21.5825195891885</v>
      </c>
      <c r="L492" s="20">
        <v>427.02795262479998</v>
      </c>
      <c r="M492" s="20">
        <v>11.8677517603228</v>
      </c>
      <c r="N492" s="20">
        <v>-536.02945852235803</v>
      </c>
      <c r="O492" s="20">
        <v>963.63815709986397</v>
      </c>
      <c r="P492" s="20" t="b">
        <f>IF(ISERROR(VLOOKUP(Table1[[#This Row],[Base ]],Stock,1,FALSE)),FALSE,TRUE)</f>
        <v>0</v>
      </c>
      <c r="Q492" s="29" t="b">
        <f>IF(ISERROR(VLOOKUP(Table1[[#This Row],[Additive]],Stock,1,FALSE)),FALSE,TRUE)</f>
        <v>0</v>
      </c>
    </row>
    <row r="493" spans="1:17" ht="12.75">
      <c r="A493" s="3" t="s">
        <v>0</v>
      </c>
      <c r="B493" s="3" t="s">
        <v>303</v>
      </c>
      <c r="C493" s="13" t="str">
        <f>CONCATENATE(Table1[[#This Row],[Base ]],"-",Table1[[#This Row],[Additive]])</f>
        <v>Honey-Malt (Dark)</v>
      </c>
      <c r="D493" s="4">
        <v>0</v>
      </c>
      <c r="E493" s="4">
        <v>1</v>
      </c>
      <c r="F493" s="4">
        <v>0</v>
      </c>
      <c r="G493" s="4">
        <v>0</v>
      </c>
      <c r="H493" s="4">
        <v>0</v>
      </c>
      <c r="I493" s="4">
        <v>1</v>
      </c>
      <c r="J493" s="4">
        <v>0</v>
      </c>
      <c r="K493" s="20">
        <v>-21.5825195891885</v>
      </c>
      <c r="L493" s="20">
        <v>427.02795262479998</v>
      </c>
      <c r="M493" s="20">
        <v>-983.06690146833</v>
      </c>
      <c r="N493" s="20">
        <v>526.777977118232</v>
      </c>
      <c r="O493" s="20">
        <v>966.64485928595059</v>
      </c>
      <c r="P493" s="20" t="b">
        <f>IF(ISERROR(VLOOKUP(Table1[[#This Row],[Base ]],Stock,1,FALSE)),FALSE,TRUE)</f>
        <v>0</v>
      </c>
      <c r="Q493" s="29" t="b">
        <f>IF(ISERROR(VLOOKUP(Table1[[#This Row],[Additive]],Stock,1,FALSE)),FALSE,TRUE)</f>
        <v>0</v>
      </c>
    </row>
    <row r="494" spans="1:17" ht="12.75">
      <c r="A494" s="4" t="s">
        <v>0</v>
      </c>
      <c r="B494" s="4" t="s">
        <v>101</v>
      </c>
      <c r="C494" s="35" t="str">
        <f>CONCATENATE(Table1[[#This Row],[Base ]],"-",Table1[[#This Row],[Additive]])</f>
        <v>Honey-Tsatso</v>
      </c>
      <c r="D494" s="4">
        <v>0</v>
      </c>
      <c r="E494" s="4">
        <v>1</v>
      </c>
      <c r="F494" s="4">
        <v>0</v>
      </c>
      <c r="G494" s="4">
        <v>0</v>
      </c>
      <c r="H494" s="4">
        <v>0</v>
      </c>
      <c r="I494" s="4">
        <v>1</v>
      </c>
      <c r="J494" s="4">
        <v>0</v>
      </c>
      <c r="K494" s="20">
        <v>-21.5825195891885</v>
      </c>
      <c r="L494" s="20">
        <v>427.02795262479998</v>
      </c>
      <c r="M494" s="20">
        <v>-991.98317926902996</v>
      </c>
      <c r="N494" s="20">
        <v>321.60752120360701</v>
      </c>
      <c r="O494" s="20">
        <v>976.11008993253517</v>
      </c>
      <c r="P494" s="20" t="b">
        <f>IF(ISERROR(VLOOKUP(Table1[[#This Row],[Base ]],Stock,1,FALSE)),FALSE,TRUE)</f>
        <v>0</v>
      </c>
      <c r="Q494" s="29" t="b">
        <f>IF(ISERROR(VLOOKUP(Table1[[#This Row],[Additive]],Stock,1,FALSE)),FALSE,TRUE)</f>
        <v>0</v>
      </c>
    </row>
    <row r="495" spans="1:17" ht="12.75">
      <c r="A495" s="3" t="s">
        <v>0</v>
      </c>
      <c r="B495" s="3" t="s">
        <v>188</v>
      </c>
      <c r="C495" s="13" t="str">
        <f>CONCATENATE(Table1[[#This Row],[Base ]],"-",Table1[[#This Row],[Additive]])</f>
        <v>Honey-Earth Light</v>
      </c>
      <c r="D495" s="4">
        <v>0</v>
      </c>
      <c r="E495" s="4">
        <v>1</v>
      </c>
      <c r="F495" s="4">
        <v>0</v>
      </c>
      <c r="G495" s="4">
        <v>0</v>
      </c>
      <c r="H495" s="4">
        <v>0</v>
      </c>
      <c r="I495" s="4">
        <v>0</v>
      </c>
      <c r="J495" s="4">
        <v>0</v>
      </c>
      <c r="K495" s="20">
        <v>-21.5825195891885</v>
      </c>
      <c r="L495" s="20">
        <v>427.02795262479998</v>
      </c>
      <c r="M495" s="20">
        <v>745.887303059548</v>
      </c>
      <c r="N495" s="20">
        <v>-178.28853169560401</v>
      </c>
      <c r="O495" s="20">
        <v>977.45484543609325</v>
      </c>
      <c r="P495" s="20" t="b">
        <f>IF(ISERROR(VLOOKUP(Table1[[#This Row],[Base ]],Stock,1,FALSE)),FALSE,TRUE)</f>
        <v>0</v>
      </c>
      <c r="Q495" s="29" t="b">
        <f>IF(ISERROR(VLOOKUP(Table1[[#This Row],[Additive]],Stock,1,FALSE)),FALSE,TRUE)</f>
        <v>0</v>
      </c>
    </row>
    <row r="496" spans="1:17" ht="12.75">
      <c r="A496" s="4" t="s">
        <v>0</v>
      </c>
      <c r="B496" s="4" t="s">
        <v>72</v>
      </c>
      <c r="C496" s="35" t="str">
        <f>CONCATENATE(Table1[[#This Row],[Base ]],"-",Table1[[#This Row],[Additive]])</f>
        <v>Honey-Myrrh</v>
      </c>
      <c r="D496" s="4">
        <v>0</v>
      </c>
      <c r="E496" s="4">
        <v>1</v>
      </c>
      <c r="F496" s="4">
        <v>0</v>
      </c>
      <c r="G496" s="4">
        <v>1</v>
      </c>
      <c r="H496" s="4">
        <v>0</v>
      </c>
      <c r="I496" s="4">
        <v>1</v>
      </c>
      <c r="J496" s="4">
        <v>0</v>
      </c>
      <c r="K496" s="20">
        <v>-21.5825195891885</v>
      </c>
      <c r="L496" s="20">
        <v>427.02795262479998</v>
      </c>
      <c r="M496" s="20">
        <v>-904</v>
      </c>
      <c r="N496" s="20">
        <v>-5.7000000000000099</v>
      </c>
      <c r="O496" s="20">
        <v>982.80928501791038</v>
      </c>
      <c r="P496" s="20" t="b">
        <f>IF(ISERROR(VLOOKUP(Table1[[#This Row],[Base ]],Stock,1,FALSE)),FALSE,TRUE)</f>
        <v>0</v>
      </c>
      <c r="Q496" s="29" t="b">
        <f>IF(ISERROR(VLOOKUP(Table1[[#This Row],[Additive]],Stock,1,FALSE)),FALSE,TRUE)</f>
        <v>0</v>
      </c>
    </row>
    <row r="497" spans="1:17" ht="12.75">
      <c r="A497" s="3" t="s">
        <v>0</v>
      </c>
      <c r="B497" s="3" t="s">
        <v>106</v>
      </c>
      <c r="C497" s="13" t="str">
        <f>CONCATENATE(Table1[[#This Row],[Base ]],"-",Table1[[#This Row],[Additive]])</f>
        <v>Honey-Cranesbill</v>
      </c>
      <c r="D497" s="4">
        <v>0</v>
      </c>
      <c r="E497" s="4">
        <v>0</v>
      </c>
      <c r="F497" s="4">
        <v>0</v>
      </c>
      <c r="G497" s="4">
        <v>0</v>
      </c>
      <c r="H497" s="4">
        <v>0</v>
      </c>
      <c r="I497" s="4">
        <v>0</v>
      </c>
      <c r="J497" s="4">
        <v>0</v>
      </c>
      <c r="K497" s="20">
        <v>-21.5825195891885</v>
      </c>
      <c r="L497" s="20">
        <v>427.02795262479998</v>
      </c>
      <c r="M497" s="20">
        <v>970.88545921136995</v>
      </c>
      <c r="N497" s="20">
        <v>269.84190804535899</v>
      </c>
      <c r="O497" s="20">
        <v>1004.8383658852779</v>
      </c>
      <c r="P497" s="20" t="b">
        <f>IF(ISERROR(VLOOKUP(Table1[[#This Row],[Base ]],Stock,1,FALSE)),FALSE,TRUE)</f>
        <v>0</v>
      </c>
      <c r="Q497" s="29" t="b">
        <f>IF(ISERROR(VLOOKUP(Table1[[#This Row],[Additive]],Stock,1,FALSE)),FALSE,TRUE)</f>
        <v>0</v>
      </c>
    </row>
    <row r="498" spans="1:17" ht="12.75">
      <c r="A498" s="4" t="s">
        <v>0</v>
      </c>
      <c r="B498" s="4" t="s">
        <v>81</v>
      </c>
      <c r="C498" s="35" t="str">
        <f>CONCATENATE(Table1[[#This Row],[Base ]],"-",Table1[[#This Row],[Additive]])</f>
        <v>Honey-Skirret</v>
      </c>
      <c r="D498" s="4">
        <v>0</v>
      </c>
      <c r="E498" s="4">
        <v>0</v>
      </c>
      <c r="F498" s="4">
        <v>0</v>
      </c>
      <c r="G498" s="4">
        <v>0</v>
      </c>
      <c r="H498" s="4">
        <v>0</v>
      </c>
      <c r="I498" s="4">
        <v>0</v>
      </c>
      <c r="J498" s="4">
        <v>0</v>
      </c>
      <c r="K498" s="20">
        <v>-21.5825195891885</v>
      </c>
      <c r="L498" s="20">
        <v>427.02795262479998</v>
      </c>
      <c r="M498" s="20">
        <v>-403.598161892988</v>
      </c>
      <c r="N498" s="20">
        <v>-524.97537240040003</v>
      </c>
      <c r="O498" s="20">
        <v>1025.7905643082418</v>
      </c>
      <c r="P498" s="20" t="b">
        <f>IF(ISERROR(VLOOKUP(Table1[[#This Row],[Base ]],Stock,1,FALSE)),FALSE,TRUE)</f>
        <v>0</v>
      </c>
      <c r="Q498" s="29" t="b">
        <f>IF(ISERROR(VLOOKUP(Table1[[#This Row],[Additive]],Stock,1,FALSE)),FALSE,TRUE)</f>
        <v>0</v>
      </c>
    </row>
    <row r="499" spans="1:17" ht="12.75">
      <c r="A499" s="3" t="s">
        <v>0</v>
      </c>
      <c r="B499" s="3" t="s">
        <v>58</v>
      </c>
      <c r="C499" s="13" t="str">
        <f>CONCATENATE(Table1[[#This Row],[Base ]],"-",Table1[[#This Row],[Additive]])</f>
        <v>Honey-Asane</v>
      </c>
      <c r="D499" s="4">
        <v>0</v>
      </c>
      <c r="E499" s="4">
        <v>0</v>
      </c>
      <c r="F499" s="4">
        <v>0</v>
      </c>
      <c r="G499" s="4">
        <v>0</v>
      </c>
      <c r="H499" s="4">
        <v>0</v>
      </c>
      <c r="I499" s="4">
        <v>0</v>
      </c>
      <c r="J499" s="4">
        <v>0</v>
      </c>
      <c r="K499" s="20">
        <v>-21.5825195891885</v>
      </c>
      <c r="L499" s="20">
        <v>427.02795262479998</v>
      </c>
      <c r="M499" s="20">
        <v>-902.93000000000097</v>
      </c>
      <c r="N499" s="20">
        <v>-111.5</v>
      </c>
      <c r="O499" s="20">
        <v>1032.8532020499072</v>
      </c>
      <c r="P499" s="20" t="b">
        <f>IF(ISERROR(VLOOKUP(Table1[[#This Row],[Base ]],Stock,1,FALSE)),FALSE,TRUE)</f>
        <v>0</v>
      </c>
      <c r="Q499" s="29" t="b">
        <f>IF(ISERROR(VLOOKUP(Table1[[#This Row],[Additive]],Stock,1,FALSE)),FALSE,TRUE)</f>
        <v>0</v>
      </c>
    </row>
    <row r="500" spans="1:17" ht="12.75">
      <c r="A500" s="3" t="s">
        <v>0</v>
      </c>
      <c r="B500" s="3" t="s">
        <v>173</v>
      </c>
      <c r="C500" s="13" t="str">
        <f>CONCATENATE(Table1[[#This Row],[Base ]],"-",Table1[[#This Row],[Additive]])</f>
        <v>Honey-Razor's Edge</v>
      </c>
      <c r="D500" s="4">
        <v>0</v>
      </c>
      <c r="E500" s="4">
        <v>0</v>
      </c>
      <c r="F500" s="4">
        <v>0</v>
      </c>
      <c r="G500" s="4">
        <v>0</v>
      </c>
      <c r="H500" s="4">
        <v>0</v>
      </c>
      <c r="I500" s="4">
        <v>0</v>
      </c>
      <c r="J500" s="4">
        <v>0</v>
      </c>
      <c r="K500" s="20">
        <v>-21.5825195891885</v>
      </c>
      <c r="L500" s="20">
        <v>427.02795262479998</v>
      </c>
      <c r="M500" s="20">
        <v>762.99364909825499</v>
      </c>
      <c r="N500" s="20">
        <v>-252.369256635883</v>
      </c>
      <c r="O500" s="20">
        <v>1037.8537143660815</v>
      </c>
      <c r="P500" s="20" t="b">
        <f>IF(ISERROR(VLOOKUP(Table1[[#This Row],[Base ]],Stock,1,FALSE)),FALSE,TRUE)</f>
        <v>0</v>
      </c>
      <c r="Q500" s="29" t="b">
        <f>IF(ISERROR(VLOOKUP(Table1[[#This Row],[Additive]],Stock,1,FALSE)),FALSE,TRUE)</f>
        <v>0</v>
      </c>
    </row>
    <row r="501" spans="1:17" ht="12.75">
      <c r="A501" s="3" t="s">
        <v>0</v>
      </c>
      <c r="B501" s="3" t="s">
        <v>196</v>
      </c>
      <c r="C501" s="13" t="str">
        <f>CONCATENATE(Table1[[#This Row],[Base ]],"-",Table1[[#This Row],[Additive]])</f>
        <v>Honey-Phagrus Meat</v>
      </c>
      <c r="D501" s="4">
        <v>0</v>
      </c>
      <c r="E501" s="4">
        <v>0</v>
      </c>
      <c r="F501" s="4">
        <v>0</v>
      </c>
      <c r="G501" s="4">
        <v>0</v>
      </c>
      <c r="H501" s="4">
        <v>0</v>
      </c>
      <c r="I501" s="4">
        <v>0</v>
      </c>
      <c r="J501" s="4">
        <v>0</v>
      </c>
      <c r="K501" s="20">
        <v>-21.5825195891885</v>
      </c>
      <c r="L501" s="20">
        <v>427.02795262479998</v>
      </c>
      <c r="M501" s="20">
        <v>21.304132676519899</v>
      </c>
      <c r="N501" s="20">
        <v>-621.85390101048199</v>
      </c>
      <c r="O501" s="20">
        <v>1049.7582616145228</v>
      </c>
      <c r="P501" s="20" t="b">
        <f>IF(ISERROR(VLOOKUP(Table1[[#This Row],[Base ]],Stock,1,FALSE)),FALSE,TRUE)</f>
        <v>0</v>
      </c>
      <c r="Q501" s="29" t="b">
        <f>IF(ISERROR(VLOOKUP(Table1[[#This Row],[Additive]],Stock,1,FALSE)),FALSE,TRUE)</f>
        <v>0</v>
      </c>
    </row>
    <row r="502" spans="1:17" ht="12.75">
      <c r="A502" s="3" t="s">
        <v>0</v>
      </c>
      <c r="B502" s="3" t="s">
        <v>63</v>
      </c>
      <c r="C502" s="13" t="str">
        <f>CONCATENATE(Table1[[#This Row],[Base ]],"-",Table1[[#This Row],[Additive]])</f>
        <v>Honey-Garcinia</v>
      </c>
      <c r="D502" s="4">
        <v>0</v>
      </c>
      <c r="E502" s="4">
        <v>0</v>
      </c>
      <c r="F502" s="4">
        <v>0</v>
      </c>
      <c r="G502" s="4">
        <v>0</v>
      </c>
      <c r="H502" s="4">
        <v>0</v>
      </c>
      <c r="I502" s="4">
        <v>0</v>
      </c>
      <c r="J502" s="4">
        <v>0</v>
      </c>
      <c r="K502" s="20">
        <v>-21.5825195891885</v>
      </c>
      <c r="L502" s="20">
        <v>427.02795262479998</v>
      </c>
      <c r="M502" s="20">
        <v>694.49109081588995</v>
      </c>
      <c r="N502" s="20">
        <v>-373.84391880256999</v>
      </c>
      <c r="O502" s="20">
        <v>1074.3170714282362</v>
      </c>
      <c r="P502" s="20" t="b">
        <f>IF(ISERROR(VLOOKUP(Table1[[#This Row],[Base ]],Stock,1,FALSE)),FALSE,TRUE)</f>
        <v>0</v>
      </c>
      <c r="Q502" s="29" t="b">
        <f>IF(ISERROR(VLOOKUP(Table1[[#This Row],[Additive]],Stock,1,FALSE)),FALSE,TRUE)</f>
        <v>0</v>
      </c>
    </row>
    <row r="503" spans="1:17" ht="12.75">
      <c r="A503" s="3" t="s">
        <v>0</v>
      </c>
      <c r="B503" s="3" t="s">
        <v>177</v>
      </c>
      <c r="C503" s="13" t="str">
        <f>CONCATENATE(Table1[[#This Row],[Base ]],"-",Table1[[#This Row],[Additive]])</f>
        <v>Honey-Dank Mullien</v>
      </c>
      <c r="D503" s="4">
        <v>0</v>
      </c>
      <c r="E503" s="4">
        <v>0</v>
      </c>
      <c r="F503" s="4">
        <v>0</v>
      </c>
      <c r="G503" s="4">
        <v>0</v>
      </c>
      <c r="H503" s="4">
        <v>0</v>
      </c>
      <c r="I503" s="4">
        <v>0</v>
      </c>
      <c r="J503" s="4">
        <v>0</v>
      </c>
      <c r="K503" s="20">
        <v>-21.5825195891885</v>
      </c>
      <c r="L503" s="20">
        <v>427.02795262479998</v>
      </c>
      <c r="M503" s="20">
        <v>652.45332552448201</v>
      </c>
      <c r="N503" s="20">
        <v>-413.19260828851401</v>
      </c>
      <c r="O503" s="20">
        <v>1077.1698619435952</v>
      </c>
      <c r="P503" s="20" t="b">
        <f>IF(ISERROR(VLOOKUP(Table1[[#This Row],[Base ]],Stock,1,FALSE)),FALSE,TRUE)</f>
        <v>0</v>
      </c>
      <c r="Q503" s="29" t="b">
        <f>IF(ISERROR(VLOOKUP(Table1[[#This Row],[Additive]],Stock,1,FALSE)),FALSE,TRUE)</f>
        <v>0</v>
      </c>
    </row>
    <row r="504" spans="1:17" ht="12.75">
      <c r="A504" s="3" t="s">
        <v>0</v>
      </c>
      <c r="B504" s="3" t="s">
        <v>272</v>
      </c>
      <c r="C504" s="13" t="str">
        <f>CONCATENATE(Table1[[#This Row],[Base ]],"-",Table1[[#This Row],[Additive]])</f>
        <v>Honey-Fire Lily</v>
      </c>
      <c r="D504" s="4">
        <v>0</v>
      </c>
      <c r="E504" s="4">
        <v>0</v>
      </c>
      <c r="F504" s="4">
        <v>0</v>
      </c>
      <c r="G504" s="4">
        <v>0</v>
      </c>
      <c r="H504" s="4">
        <v>0</v>
      </c>
      <c r="I504" s="4">
        <v>0</v>
      </c>
      <c r="J504" s="4">
        <v>0</v>
      </c>
      <c r="K504" s="20">
        <v>-21.5825195891885</v>
      </c>
      <c r="L504" s="20">
        <v>427.02795262479998</v>
      </c>
      <c r="M504" s="20">
        <v>330.62624186938001</v>
      </c>
      <c r="N504" s="20">
        <v>-594.40353447522602</v>
      </c>
      <c r="O504" s="20">
        <v>1080.4505053391151</v>
      </c>
      <c r="P504" s="20" t="b">
        <f>IF(ISERROR(VLOOKUP(Table1[[#This Row],[Base ]],Stock,1,FALSE)),FALSE,TRUE)</f>
        <v>0</v>
      </c>
      <c r="Q504" s="29" t="b">
        <f>IF(ISERROR(VLOOKUP(Table1[[#This Row],[Additive]],Stock,1,FALSE)),FALSE,TRUE)</f>
        <v>0</v>
      </c>
    </row>
    <row r="505" spans="1:17" ht="12.75">
      <c r="A505" s="3" t="s">
        <v>0</v>
      </c>
      <c r="B505" s="3" t="s">
        <v>124</v>
      </c>
      <c r="C505" s="13" t="str">
        <f>CONCATENATE(Table1[[#This Row],[Base ]],"-",Table1[[#This Row],[Additive]])</f>
        <v>Honey-Allbright</v>
      </c>
      <c r="D505" s="4">
        <v>0</v>
      </c>
      <c r="E505" s="4">
        <v>0</v>
      </c>
      <c r="F505" s="4">
        <v>0</v>
      </c>
      <c r="G505" s="4">
        <v>0</v>
      </c>
      <c r="H505" s="4">
        <v>0</v>
      </c>
      <c r="I505" s="4">
        <v>0</v>
      </c>
      <c r="J505" s="4">
        <v>0</v>
      </c>
      <c r="K505" s="20">
        <v>-21.5825195891885</v>
      </c>
      <c r="L505" s="20">
        <v>427.02795262479998</v>
      </c>
      <c r="M505" s="20">
        <v>-481.70676671509199</v>
      </c>
      <c r="N505" s="20">
        <v>-589.52451047673503</v>
      </c>
      <c r="O505" s="20">
        <v>1115.8374581591072</v>
      </c>
      <c r="P505" s="20" t="b">
        <f>IF(ISERROR(VLOOKUP(Table1[[#This Row],[Base ]],Stock,1,FALSE)),FALSE,TRUE)</f>
        <v>0</v>
      </c>
      <c r="Q505" s="29" t="b">
        <f>IF(ISERROR(VLOOKUP(Table1[[#This Row],[Additive]],Stock,1,FALSE)),FALSE,TRUE)</f>
        <v>0</v>
      </c>
    </row>
    <row r="506" spans="1:17" ht="12.75">
      <c r="A506" s="3" t="s">
        <v>0</v>
      </c>
      <c r="B506" s="3" t="s">
        <v>51</v>
      </c>
      <c r="C506" s="13" t="str">
        <f>CONCATENATE(Table1[[#This Row],[Base ]],"-",Table1[[#This Row],[Additive]])</f>
        <v>Honey-Tsangto</v>
      </c>
      <c r="D506" s="4">
        <v>0</v>
      </c>
      <c r="E506" s="4">
        <v>0</v>
      </c>
      <c r="F506" s="4">
        <v>0</v>
      </c>
      <c r="G506" s="4">
        <v>0</v>
      </c>
      <c r="H506" s="4">
        <v>0</v>
      </c>
      <c r="I506" s="4">
        <v>0</v>
      </c>
      <c r="J506" s="4">
        <v>0</v>
      </c>
      <c r="K506" s="20">
        <v>-21.5825195891885</v>
      </c>
      <c r="L506" s="20">
        <v>427.02795262479998</v>
      </c>
      <c r="M506" s="20">
        <v>-354.75199567877502</v>
      </c>
      <c r="N506" s="20">
        <v>-688.55349905012497</v>
      </c>
      <c r="O506" s="20">
        <v>1164.2696745681142</v>
      </c>
      <c r="P506" s="20" t="b">
        <f>IF(ISERROR(VLOOKUP(Table1[[#This Row],[Base ]],Stock,1,FALSE)),FALSE,TRUE)</f>
        <v>0</v>
      </c>
      <c r="Q506" s="29" t="b">
        <f>IF(ISERROR(VLOOKUP(Table1[[#This Row],[Additive]],Stock,1,FALSE)),FALSE,TRUE)</f>
        <v>0</v>
      </c>
    </row>
    <row r="507" spans="1:17" ht="12.75">
      <c r="A507" s="3" t="s">
        <v>0</v>
      </c>
      <c r="B507" s="3" t="s">
        <v>119</v>
      </c>
      <c r="C507" s="13" t="str">
        <f>CONCATENATE(Table1[[#This Row],[Base ]],"-",Table1[[#This Row],[Additive]])</f>
        <v>Honey-Naranga</v>
      </c>
      <c r="D507" s="4">
        <v>0</v>
      </c>
      <c r="E507" s="4">
        <v>0</v>
      </c>
      <c r="F507" s="4">
        <v>0</v>
      </c>
      <c r="G507" s="4">
        <v>0</v>
      </c>
      <c r="H507" s="4">
        <v>0</v>
      </c>
      <c r="I507" s="4">
        <v>0</v>
      </c>
      <c r="J507" s="4">
        <v>0</v>
      </c>
      <c r="K507" s="20">
        <v>-21.5825195891885</v>
      </c>
      <c r="L507" s="20">
        <v>427.02795262479998</v>
      </c>
      <c r="M507" s="20">
        <v>977.79683390392802</v>
      </c>
      <c r="N507" s="20">
        <v>-172.835181374576</v>
      </c>
      <c r="O507" s="20">
        <v>1165.5877795000567</v>
      </c>
      <c r="P507" s="20" t="b">
        <f>IF(ISERROR(VLOOKUP(Table1[[#This Row],[Base ]],Stock,1,FALSE)),FALSE,TRUE)</f>
        <v>0</v>
      </c>
      <c r="Q507" s="29" t="b">
        <f>IF(ISERROR(VLOOKUP(Table1[[#This Row],[Additive]],Stock,1,FALSE)),FALSE,TRUE)</f>
        <v>0</v>
      </c>
    </row>
    <row r="508" spans="1:17" ht="12.75">
      <c r="A508" s="3" t="s">
        <v>0</v>
      </c>
      <c r="B508" s="3" t="s">
        <v>224</v>
      </c>
      <c r="C508" s="13" t="str">
        <f>CONCATENATE(Table1[[#This Row],[Base ]],"-",Table1[[#This Row],[Additive]])</f>
        <v>Honey-Rainbow Cod</v>
      </c>
      <c r="D508" s="4">
        <v>0</v>
      </c>
      <c r="E508" s="4">
        <v>0</v>
      </c>
      <c r="F508" s="4">
        <v>0</v>
      </c>
      <c r="G508" s="4">
        <v>2</v>
      </c>
      <c r="H508" s="4">
        <v>-2</v>
      </c>
      <c r="I508" s="4">
        <v>2</v>
      </c>
      <c r="J508" s="4">
        <v>0</v>
      </c>
      <c r="K508" s="20">
        <v>-21.5825195891885</v>
      </c>
      <c r="L508" s="20">
        <v>427.02795262479998</v>
      </c>
      <c r="M508" s="20">
        <v>-950.70749311803604</v>
      </c>
      <c r="N508" s="20">
        <v>-373.36378688642799</v>
      </c>
      <c r="O508" s="20">
        <v>1226.336068585113</v>
      </c>
      <c r="P508" s="20" t="b">
        <f>IF(ISERROR(VLOOKUP(Table1[[#This Row],[Base ]],Stock,1,FALSE)),FALSE,TRUE)</f>
        <v>0</v>
      </c>
      <c r="Q508" s="29" t="b">
        <f>IF(ISERROR(VLOOKUP(Table1[[#This Row],[Additive]],Stock,1,FALSE)),FALSE,TRUE)</f>
        <v>0</v>
      </c>
    </row>
    <row r="509" spans="1:17" ht="12.75">
      <c r="A509" s="3" t="s">
        <v>0</v>
      </c>
      <c r="B509" s="3" t="s">
        <v>77</v>
      </c>
      <c r="C509" s="13" t="str">
        <f>CONCATENATE(Table1[[#This Row],[Base ]],"-",Table1[[#This Row],[Additive]])</f>
        <v>Honey-Rhubarb</v>
      </c>
      <c r="D509" s="4">
        <v>0</v>
      </c>
      <c r="E509" s="4">
        <v>0</v>
      </c>
      <c r="F509" s="4">
        <v>0</v>
      </c>
      <c r="G509" s="4">
        <v>0</v>
      </c>
      <c r="H509" s="4">
        <v>0</v>
      </c>
      <c r="I509" s="4">
        <v>0</v>
      </c>
      <c r="J509" s="4">
        <v>0</v>
      </c>
      <c r="K509" s="20">
        <v>-21.5825195891885</v>
      </c>
      <c r="L509" s="20">
        <v>427.02795262479998</v>
      </c>
      <c r="M509" s="20">
        <v>175.11061859342999</v>
      </c>
      <c r="N509" s="20">
        <v>-787.48552642256004</v>
      </c>
      <c r="O509" s="20">
        <v>1230.337832221642</v>
      </c>
      <c r="P509" s="20" t="b">
        <f>IF(ISERROR(VLOOKUP(Table1[[#This Row],[Base ]],Stock,1,FALSE)),FALSE,TRUE)</f>
        <v>0</v>
      </c>
      <c r="Q509" s="29" t="b">
        <f>IF(ISERROR(VLOOKUP(Table1[[#This Row],[Additive]],Stock,1,FALSE)),FALSE,TRUE)</f>
        <v>0</v>
      </c>
    </row>
    <row r="510" spans="1:17" ht="12.75">
      <c r="A510" s="3" t="s">
        <v>0</v>
      </c>
      <c r="B510" s="3" t="s">
        <v>120</v>
      </c>
      <c r="C510" s="13" t="str">
        <f>CONCATENATE(Table1[[#This Row],[Base ]],"-",Table1[[#This Row],[Additive]])</f>
        <v>Honey-Schisandra</v>
      </c>
      <c r="D510" s="4">
        <v>0</v>
      </c>
      <c r="E510" s="4">
        <v>0</v>
      </c>
      <c r="F510" s="4">
        <v>0</v>
      </c>
      <c r="G510" s="4">
        <v>0</v>
      </c>
      <c r="H510" s="4">
        <v>0</v>
      </c>
      <c r="I510" s="4">
        <v>0</v>
      </c>
      <c r="J510" s="4">
        <v>0</v>
      </c>
      <c r="K510" s="20">
        <v>-21.5825195891885</v>
      </c>
      <c r="L510" s="20">
        <v>427.02795262479998</v>
      </c>
      <c r="M510" s="20">
        <v>-457.02597131341503</v>
      </c>
      <c r="N510" s="20">
        <v>-729.71076945063305</v>
      </c>
      <c r="O510" s="20">
        <v>1235.9836045830928</v>
      </c>
      <c r="P510" s="20" t="b">
        <f>IF(ISERROR(VLOOKUP(Table1[[#This Row],[Base ]],Stock,1,FALSE)),FALSE,TRUE)</f>
        <v>0</v>
      </c>
      <c r="Q510" s="29" t="b">
        <f>IF(ISERROR(VLOOKUP(Table1[[#This Row],[Additive]],Stock,1,FALSE)),FALSE,TRUE)</f>
        <v>0</v>
      </c>
    </row>
    <row r="511" spans="1:17" ht="12.75">
      <c r="A511" s="3" t="s">
        <v>0</v>
      </c>
      <c r="B511" s="3" t="s">
        <v>268</v>
      </c>
      <c r="C511" s="13" t="str">
        <f>CONCATENATE(Table1[[#This Row],[Base ]],"-",Table1[[#This Row],[Additive]])</f>
        <v>Honey-Enchanter's Plant</v>
      </c>
      <c r="D511" s="4">
        <v>0</v>
      </c>
      <c r="E511" s="4">
        <v>0</v>
      </c>
      <c r="F511" s="4">
        <v>0</v>
      </c>
      <c r="G511" s="4">
        <v>0</v>
      </c>
      <c r="H511" s="4">
        <v>0</v>
      </c>
      <c r="I511" s="4">
        <v>0</v>
      </c>
      <c r="J511" s="4">
        <v>0</v>
      </c>
      <c r="K511" s="20">
        <v>-21.5825195891885</v>
      </c>
      <c r="L511" s="20">
        <v>427.02795262479998</v>
      </c>
      <c r="M511" s="20">
        <v>631.27382685776797</v>
      </c>
      <c r="N511" s="20">
        <v>-629.87495533502897</v>
      </c>
      <c r="O511" s="20">
        <v>1242.2822408575321</v>
      </c>
      <c r="P511" s="20" t="b">
        <f>IF(ISERROR(VLOOKUP(Table1[[#This Row],[Base ]],Stock,1,FALSE)),FALSE,TRUE)</f>
        <v>0</v>
      </c>
      <c r="Q511" s="29" t="b">
        <f>IF(ISERROR(VLOOKUP(Table1[[#This Row],[Additive]],Stock,1,FALSE)),FALSE,TRUE)</f>
        <v>0</v>
      </c>
    </row>
    <row r="512" spans="1:17" ht="12.75">
      <c r="A512" s="3" t="s">
        <v>0</v>
      </c>
      <c r="B512" s="3" t="s">
        <v>254</v>
      </c>
      <c r="C512" s="13" t="str">
        <f>CONCATENATE(Table1[[#This Row],[Base ]],"-",Table1[[#This Row],[Additive]])</f>
        <v>Honey-Creeping Thyme</v>
      </c>
      <c r="D512" s="4">
        <v>0</v>
      </c>
      <c r="E512" s="4">
        <v>0</v>
      </c>
      <c r="F512" s="4">
        <v>0</v>
      </c>
      <c r="G512" s="4">
        <v>0</v>
      </c>
      <c r="H512" s="4">
        <v>0</v>
      </c>
      <c r="I512" s="4">
        <v>0</v>
      </c>
      <c r="J512" s="4">
        <v>0</v>
      </c>
      <c r="K512" s="20">
        <v>-21.5825195891885</v>
      </c>
      <c r="L512" s="20">
        <v>427.02795262479998</v>
      </c>
      <c r="M512" s="20">
        <v>-500.74998881153903</v>
      </c>
      <c r="N512" s="20">
        <v>-730.66800577099298</v>
      </c>
      <c r="O512" s="20">
        <v>1252.9410982352306</v>
      </c>
      <c r="P512" s="20" t="b">
        <f>IF(ISERROR(VLOOKUP(Table1[[#This Row],[Base ]],Stock,1,FALSE)),FALSE,TRUE)</f>
        <v>0</v>
      </c>
      <c r="Q512" s="29" t="b">
        <f>IF(ISERROR(VLOOKUP(Table1[[#This Row],[Additive]],Stock,1,FALSE)),FALSE,TRUE)</f>
        <v>0</v>
      </c>
    </row>
    <row r="513" spans="1:17" ht="12.75">
      <c r="A513" s="3" t="s">
        <v>0</v>
      </c>
      <c r="B513" s="3" t="s">
        <v>160</v>
      </c>
      <c r="C513" s="13" t="str">
        <f>CONCATENATE(Table1[[#This Row],[Base ]],"-",Table1[[#This Row],[Additive]])</f>
        <v>Honey-Opal Harebell</v>
      </c>
      <c r="D513" s="4">
        <v>0</v>
      </c>
      <c r="E513" s="4">
        <v>0</v>
      </c>
      <c r="F513" s="4">
        <v>0</v>
      </c>
      <c r="G513" s="4">
        <v>0</v>
      </c>
      <c r="H513" s="4">
        <v>0</v>
      </c>
      <c r="I513" s="4">
        <v>0</v>
      </c>
      <c r="J513" s="4">
        <v>0</v>
      </c>
      <c r="K513" s="20">
        <v>-21.5825195891885</v>
      </c>
      <c r="L513" s="20">
        <v>427.02795262479998</v>
      </c>
      <c r="M513" s="20">
        <v>-564.64492396434002</v>
      </c>
      <c r="N513" s="20">
        <v>-726.71742612956098</v>
      </c>
      <c r="O513" s="20">
        <v>1275.1647634885323</v>
      </c>
      <c r="P513" s="20" t="b">
        <f>IF(ISERROR(VLOOKUP(Table1[[#This Row],[Base ]],Stock,1,FALSE)),FALSE,TRUE)</f>
        <v>0</v>
      </c>
      <c r="Q513" s="29" t="b">
        <f>IF(ISERROR(VLOOKUP(Table1[[#This Row],[Additive]],Stock,1,FALSE)),FALSE,TRUE)</f>
        <v>0</v>
      </c>
    </row>
    <row r="514" spans="1:17" ht="12.75">
      <c r="A514" s="3" t="s">
        <v>0</v>
      </c>
      <c r="B514" s="3" t="s">
        <v>277</v>
      </c>
      <c r="C514" s="13" t="str">
        <f>CONCATENATE(Table1[[#This Row],[Base ]],"-",Table1[[#This Row],[Additive]])</f>
        <v>Honey-Mandrake Root</v>
      </c>
      <c r="D514" s="4">
        <v>0</v>
      </c>
      <c r="E514" s="4">
        <v>0</v>
      </c>
      <c r="F514" s="4">
        <v>0</v>
      </c>
      <c r="G514" s="4">
        <v>0</v>
      </c>
      <c r="H514" s="4">
        <v>0</v>
      </c>
      <c r="I514" s="4">
        <v>0</v>
      </c>
      <c r="J514" s="4">
        <v>0</v>
      </c>
      <c r="K514" s="20">
        <v>-21.5825195891885</v>
      </c>
      <c r="L514" s="20">
        <v>427.02795262479998</v>
      </c>
      <c r="M514" s="20">
        <v>164.59941871136701</v>
      </c>
      <c r="N514" s="20">
        <v>-864.75710830130299</v>
      </c>
      <c r="O514" s="20">
        <v>1305.1330804868933</v>
      </c>
      <c r="P514" s="20" t="b">
        <f>IF(ISERROR(VLOOKUP(Table1[[#This Row],[Base ]],Stock,1,FALSE)),FALSE,TRUE)</f>
        <v>0</v>
      </c>
      <c r="Q514" s="29" t="b">
        <f>IF(ISERROR(VLOOKUP(Table1[[#This Row],[Additive]],Stock,1,FALSE)),FALSE,TRUE)</f>
        <v>0</v>
      </c>
    </row>
    <row r="515" spans="1:17" ht="12.75">
      <c r="A515" s="3" t="s">
        <v>0</v>
      </c>
      <c r="B515" s="3" t="s">
        <v>93</v>
      </c>
      <c r="C515" s="13" t="str">
        <f>CONCATENATE(Table1[[#This Row],[Base ]],"-",Table1[[#This Row],[Additive]])</f>
        <v>Honey-Maragosa</v>
      </c>
      <c r="D515" s="4">
        <v>0</v>
      </c>
      <c r="E515" s="4">
        <v>0</v>
      </c>
      <c r="F515" s="4">
        <v>0</v>
      </c>
      <c r="G515" s="4">
        <v>0</v>
      </c>
      <c r="H515" s="4">
        <v>0</v>
      </c>
      <c r="I515" s="4">
        <v>0</v>
      </c>
      <c r="J515" s="4">
        <v>0</v>
      </c>
      <c r="K515" s="20">
        <v>-21.5825195891885</v>
      </c>
      <c r="L515" s="20">
        <v>427.02795262479998</v>
      </c>
      <c r="M515" s="20">
        <v>-211.27</v>
      </c>
      <c r="N515" s="20">
        <v>-909.900000000001</v>
      </c>
      <c r="O515" s="20">
        <v>1350.3176258696117</v>
      </c>
      <c r="P515" s="20" t="b">
        <f>IF(ISERROR(VLOOKUP(Table1[[#This Row],[Base ]],Stock,1,FALSE)),FALSE,TRUE)</f>
        <v>0</v>
      </c>
      <c r="Q515" s="29" t="b">
        <f>IF(ISERROR(VLOOKUP(Table1[[#This Row],[Additive]],Stock,1,FALSE)),FALSE,TRUE)</f>
        <v>0</v>
      </c>
    </row>
    <row r="516" spans="1:17" ht="12.75">
      <c r="A516" s="3" t="s">
        <v>0</v>
      </c>
      <c r="B516" s="3" t="s">
        <v>230</v>
      </c>
      <c r="C516" s="13" t="str">
        <f>CONCATENATE(Table1[[#This Row],[Base ]],"-",Table1[[#This Row],[Additive]])</f>
        <v>Honey-Death's Piping</v>
      </c>
      <c r="D516" s="4">
        <v>0</v>
      </c>
      <c r="E516" s="4">
        <v>0</v>
      </c>
      <c r="F516" s="4">
        <v>0</v>
      </c>
      <c r="G516" s="4">
        <v>0</v>
      </c>
      <c r="H516" s="4">
        <v>0</v>
      </c>
      <c r="I516" s="4">
        <v>0</v>
      </c>
      <c r="J516" s="4">
        <v>0</v>
      </c>
      <c r="K516" s="20">
        <v>-21.5825195891885</v>
      </c>
      <c r="L516" s="20">
        <v>427.02795262479998</v>
      </c>
      <c r="M516" s="20">
        <v>7.1253628367259898</v>
      </c>
      <c r="N516" s="20">
        <v>-932.68589327362997</v>
      </c>
      <c r="O516" s="20">
        <v>1360.0168694693753</v>
      </c>
      <c r="P516" s="20" t="b">
        <f>IF(ISERROR(VLOOKUP(Table1[[#This Row],[Base ]],Stock,1,FALSE)),FALSE,TRUE)</f>
        <v>0</v>
      </c>
      <c r="Q516" s="29" t="b">
        <f>IF(ISERROR(VLOOKUP(Table1[[#This Row],[Additive]],Stock,1,FALSE)),FALSE,TRUE)</f>
        <v>0</v>
      </c>
    </row>
    <row r="517" spans="1:17" ht="12.75">
      <c r="A517" s="3" t="s">
        <v>0</v>
      </c>
      <c r="B517" s="3" t="s">
        <v>265</v>
      </c>
      <c r="C517" s="13" t="str">
        <f>CONCATENATE(Table1[[#This Row],[Base ]],"-",Table1[[#This Row],[Additive]])</f>
        <v>Honey-Moon Aloe</v>
      </c>
      <c r="D517" s="4">
        <v>0</v>
      </c>
      <c r="E517" s="4">
        <v>0</v>
      </c>
      <c r="F517" s="4">
        <v>0</v>
      </c>
      <c r="G517" s="4">
        <v>0</v>
      </c>
      <c r="H517" s="4">
        <v>0</v>
      </c>
      <c r="I517" s="4">
        <v>0</v>
      </c>
      <c r="J517" s="4">
        <v>0</v>
      </c>
      <c r="K517" s="20">
        <v>-21.5825195891885</v>
      </c>
      <c r="L517" s="20">
        <v>427.02795262479998</v>
      </c>
      <c r="M517" s="20">
        <v>122.594488108075</v>
      </c>
      <c r="N517" s="20">
        <v>-930.67584736457604</v>
      </c>
      <c r="O517" s="20">
        <v>1365.3375472952205</v>
      </c>
      <c r="P517" s="20" t="b">
        <f>IF(ISERROR(VLOOKUP(Table1[[#This Row],[Base ]],Stock,1,FALSE)),FALSE,TRUE)</f>
        <v>0</v>
      </c>
      <c r="Q517" s="29" t="b">
        <f>IF(ISERROR(VLOOKUP(Table1[[#This Row],[Additive]],Stock,1,FALSE)),FALSE,TRUE)</f>
        <v>0</v>
      </c>
    </row>
    <row r="518" spans="1:17" ht="12.75">
      <c r="A518" s="14" t="s">
        <v>0</v>
      </c>
      <c r="B518" s="14" t="s">
        <v>6</v>
      </c>
      <c r="C518" s="34" t="str">
        <f>CONCATENATE(Table1[[#This Row],[Base ]],"-",Table1[[#This Row],[Additive]])</f>
        <v>Honey-Dates</v>
      </c>
      <c r="D518" s="15">
        <v>0</v>
      </c>
      <c r="E518" s="15">
        <v>1</v>
      </c>
      <c r="F518" s="15">
        <v>0</v>
      </c>
      <c r="G518" s="15">
        <v>0</v>
      </c>
      <c r="H518" s="15">
        <v>0</v>
      </c>
      <c r="I518" s="15">
        <v>1</v>
      </c>
      <c r="J518" s="15">
        <v>0</v>
      </c>
      <c r="K518" s="16">
        <v>-21.5825195891885</v>
      </c>
      <c r="L518" s="16">
        <v>427.02795262479998</v>
      </c>
      <c r="M518" s="16">
        <v>20.421790670080799</v>
      </c>
      <c r="N518" s="16">
        <v>288.42222201339399</v>
      </c>
      <c r="O518" s="16">
        <v>144.83062741933628</v>
      </c>
      <c r="P518" s="16" t="b">
        <f>IF(ISERROR(VLOOKUP(Table1[[#This Row],[Base ]],Stock,1,FALSE)),FALSE,TRUE)</f>
        <v>0</v>
      </c>
      <c r="Q518" s="29" t="b">
        <f>IF(ISERROR(VLOOKUP(Table1[[#This Row],[Additive]],Stock,1,FALSE)),FALSE,TRUE)</f>
        <v>0</v>
      </c>
    </row>
    <row r="519" spans="1:17" ht="12.75">
      <c r="A519" s="14" t="s">
        <v>0</v>
      </c>
      <c r="B519" s="14" t="s">
        <v>241</v>
      </c>
      <c r="C519" s="34" t="str">
        <f>CONCATENATE(Table1[[#This Row],[Base ]],"-",Table1[[#This Row],[Additive]])</f>
        <v>Honey-Toad Skin</v>
      </c>
      <c r="D519" s="15">
        <v>0</v>
      </c>
      <c r="E519" s="15">
        <v>1</v>
      </c>
      <c r="F519" s="15">
        <v>0</v>
      </c>
      <c r="G519" s="15">
        <v>0</v>
      </c>
      <c r="H519" s="15">
        <v>0</v>
      </c>
      <c r="I519" s="15">
        <v>1</v>
      </c>
      <c r="J519" s="15">
        <v>0</v>
      </c>
      <c r="K519" s="16">
        <v>-21.5825195891885</v>
      </c>
      <c r="L519" s="16">
        <v>427.02795262479998</v>
      </c>
      <c r="M519" s="16">
        <v>-548.46507992986994</v>
      </c>
      <c r="N519" s="16">
        <v>102.750253900581</v>
      </c>
      <c r="O519" s="16">
        <v>618.67702259016153</v>
      </c>
      <c r="P519" s="16" t="b">
        <f>IF(ISERROR(VLOOKUP(Table1[[#This Row],[Base ]],Stock,1,FALSE)),FALSE,TRUE)</f>
        <v>0</v>
      </c>
      <c r="Q519" s="29" t="b">
        <f>IF(ISERROR(VLOOKUP(Table1[[#This Row],[Additive]],Stock,1,FALSE)),FALSE,TRUE)</f>
        <v>0</v>
      </c>
    </row>
    <row r="520" spans="1:17" ht="12.75">
      <c r="A520" s="4" t="s">
        <v>29</v>
      </c>
      <c r="B520" s="4" t="s">
        <v>176</v>
      </c>
      <c r="C520" s="35" t="str">
        <f>CONCATENATE(Table1[[#This Row],[Base ]],"-",Table1[[#This Row],[Additive]])</f>
        <v>Houseleek-Pale Ochoa</v>
      </c>
      <c r="D520" s="4">
        <v>0</v>
      </c>
      <c r="E520" s="4">
        <v>-3</v>
      </c>
      <c r="F520" s="4">
        <v>0</v>
      </c>
      <c r="G520" s="4">
        <v>0</v>
      </c>
      <c r="H520" s="4">
        <v>3</v>
      </c>
      <c r="I520" s="4">
        <v>3</v>
      </c>
      <c r="J520" s="4">
        <v>-3</v>
      </c>
      <c r="K520" s="20">
        <v>511.70525308967399</v>
      </c>
      <c r="L520" s="20">
        <v>187.32579791170701</v>
      </c>
      <c r="M520" s="20">
        <v>477.88888574325802</v>
      </c>
      <c r="N520" s="20">
        <v>858.51741773030301</v>
      </c>
      <c r="O520" s="20">
        <v>672.0429578644646</v>
      </c>
      <c r="P520" s="20" t="b">
        <f>IF(ISERROR(VLOOKUP(Table1[[#This Row],[Base ]],Stock,1,FALSE)),FALSE,TRUE)</f>
        <v>1</v>
      </c>
      <c r="Q520" s="29" t="b">
        <f>IF(ISERROR(VLOOKUP(Table1[[#This Row],[Additive]],Stock,1,FALSE)),FALSE,TRUE)</f>
        <v>0</v>
      </c>
    </row>
    <row r="521" spans="1:17" ht="12.75">
      <c r="A521" s="4" t="s">
        <v>29</v>
      </c>
      <c r="B521" s="4" t="s">
        <v>215</v>
      </c>
      <c r="C521" s="35" t="str">
        <f>CONCATENATE(Table1[[#This Row],[Base ]],"-",Table1[[#This Row],[Additive]])</f>
        <v>Houseleek-Honey Mint</v>
      </c>
      <c r="D521" s="4">
        <v>0</v>
      </c>
      <c r="E521" s="4">
        <v>-2</v>
      </c>
      <c r="F521" s="4">
        <v>0</v>
      </c>
      <c r="G521" s="4">
        <v>0</v>
      </c>
      <c r="H521" s="4">
        <v>2</v>
      </c>
      <c r="I521" s="4">
        <v>2</v>
      </c>
      <c r="J521" s="4">
        <v>-2</v>
      </c>
      <c r="K521" s="20">
        <v>511.70525308967399</v>
      </c>
      <c r="L521" s="20">
        <v>187.32579791170701</v>
      </c>
      <c r="M521" s="20">
        <v>-316.44372303762498</v>
      </c>
      <c r="N521" s="20">
        <v>154.90101308980201</v>
      </c>
      <c r="O521" s="20">
        <v>828.78350208690836</v>
      </c>
      <c r="P521" s="20" t="b">
        <f>IF(ISERROR(VLOOKUP(Table1[[#This Row],[Base ]],Stock,1,FALSE)),FALSE,TRUE)</f>
        <v>1</v>
      </c>
      <c r="Q521" s="29" t="b">
        <f>IF(ISERROR(VLOOKUP(Table1[[#This Row],[Additive]],Stock,1,FALSE)),FALSE,TRUE)</f>
        <v>0</v>
      </c>
    </row>
    <row r="522" spans="1:17" ht="12.75">
      <c r="A522" s="3" t="s">
        <v>168</v>
      </c>
      <c r="B522" s="3" t="s">
        <v>124</v>
      </c>
      <c r="C522" s="13" t="str">
        <f>CONCATENATE(Table1[[#This Row],[Base ]],"-",Table1[[#This Row],[Additive]])</f>
        <v>Iron Knot-Allbright</v>
      </c>
      <c r="D522" s="4">
        <v>0</v>
      </c>
      <c r="E522" s="4">
        <v>4</v>
      </c>
      <c r="F522" s="4">
        <v>-3</v>
      </c>
      <c r="G522" s="4">
        <v>0</v>
      </c>
      <c r="H522" s="4">
        <v>0</v>
      </c>
      <c r="I522" s="4">
        <v>0</v>
      </c>
      <c r="J522" s="4">
        <v>-3</v>
      </c>
      <c r="K522" s="20">
        <v>-568.83383693742405</v>
      </c>
      <c r="L522" s="20">
        <v>-345.54726723189799</v>
      </c>
      <c r="M522" s="20">
        <v>-481.70676671509199</v>
      </c>
      <c r="N522" s="20">
        <v>-589.52451047673503</v>
      </c>
      <c r="O522" s="20">
        <v>259.06760041903647</v>
      </c>
      <c r="P522" s="20" t="b">
        <f>IF(ISERROR(VLOOKUP(Table1[[#This Row],[Base ]],Stock,1,FALSE)),FALSE,TRUE)</f>
        <v>0</v>
      </c>
      <c r="Q522" s="29" t="b">
        <f>IF(ISERROR(VLOOKUP(Table1[[#This Row],[Additive]],Stock,1,FALSE)),FALSE,TRUE)</f>
        <v>0</v>
      </c>
    </row>
    <row r="523" spans="1:17" ht="12.75">
      <c r="A523" s="3" t="s">
        <v>168</v>
      </c>
      <c r="B523" s="3" t="s">
        <v>122</v>
      </c>
      <c r="C523" s="13" t="str">
        <f>CONCATENATE(Table1[[#This Row],[Base ]],"-",Table1[[#This Row],[Additive]])</f>
        <v>Iron Knot-Beehive</v>
      </c>
      <c r="D523" s="4">
        <v>0</v>
      </c>
      <c r="E523" s="4">
        <v>3</v>
      </c>
      <c r="F523" s="4">
        <v>-3</v>
      </c>
      <c r="G523" s="4">
        <v>0</v>
      </c>
      <c r="H523" s="4">
        <v>1</v>
      </c>
      <c r="I523" s="4">
        <v>0</v>
      </c>
      <c r="J523" s="4">
        <v>-3</v>
      </c>
      <c r="K523" s="20">
        <v>-568.83383693742405</v>
      </c>
      <c r="L523" s="20">
        <v>-345.54726723189799</v>
      </c>
      <c r="M523" s="20">
        <v>-218.945733603268</v>
      </c>
      <c r="N523" s="20">
        <v>-418.97460830251299</v>
      </c>
      <c r="O523" s="20">
        <v>357.50980304248094</v>
      </c>
      <c r="P523" s="20" t="b">
        <f>IF(ISERROR(VLOOKUP(Table1[[#This Row],[Base ]],Stock,1,FALSE)),FALSE,TRUE)</f>
        <v>0</v>
      </c>
      <c r="Q523" s="29" t="b">
        <f>IF(ISERROR(VLOOKUP(Table1[[#This Row],[Additive]],Stock,1,FALSE)),FALSE,TRUE)</f>
        <v>0</v>
      </c>
    </row>
    <row r="524" spans="1:17" ht="12.75">
      <c r="A524" s="3" t="s">
        <v>168</v>
      </c>
      <c r="B524" s="3" t="s">
        <v>232</v>
      </c>
      <c r="C524" s="13" t="str">
        <f>CONCATENATE(Table1[[#This Row],[Base ]],"-",Table1[[#This Row],[Additive]])</f>
        <v>Iron Knot-Malt (Medium)</v>
      </c>
      <c r="D524" s="4">
        <v>0</v>
      </c>
      <c r="E524" s="4">
        <v>2</v>
      </c>
      <c r="F524" s="4">
        <v>-2</v>
      </c>
      <c r="G524" s="4">
        <v>0</v>
      </c>
      <c r="H524" s="4">
        <v>0</v>
      </c>
      <c r="I524" s="4">
        <v>0</v>
      </c>
      <c r="J524" s="4">
        <v>-2</v>
      </c>
      <c r="K524" s="20">
        <v>-568.83383693742405</v>
      </c>
      <c r="L524" s="20">
        <v>-345.54726723189799</v>
      </c>
      <c r="M524" s="20">
        <v>-461.11987131373598</v>
      </c>
      <c r="N524" s="20">
        <v>-765.24545145698005</v>
      </c>
      <c r="O524" s="20">
        <v>433.29997026564865</v>
      </c>
      <c r="P524" s="20" t="b">
        <f>IF(ISERROR(VLOOKUP(Table1[[#This Row],[Base ]],Stock,1,FALSE)),FALSE,TRUE)</f>
        <v>0</v>
      </c>
      <c r="Q524" s="29" t="b">
        <f>IF(ISERROR(VLOOKUP(Table1[[#This Row],[Additive]],Stock,1,FALSE)),FALSE,TRUE)</f>
        <v>0</v>
      </c>
    </row>
    <row r="525" spans="1:17" ht="12.75">
      <c r="A525" s="3" t="s">
        <v>168</v>
      </c>
      <c r="B525" s="3" t="s">
        <v>330</v>
      </c>
      <c r="C525" s="13" t="str">
        <f>CONCATENATE(Table1[[#This Row],[Base ]],"-",Table1[[#This Row],[Additive]])</f>
        <v>Iron Knot-Tilefish Meat</v>
      </c>
      <c r="D525" s="4">
        <v>0</v>
      </c>
      <c r="E525" s="4">
        <v>2</v>
      </c>
      <c r="F525" s="4">
        <v>-2</v>
      </c>
      <c r="G525" s="4">
        <v>0</v>
      </c>
      <c r="H525" s="4">
        <v>0</v>
      </c>
      <c r="I525" s="4">
        <v>0</v>
      </c>
      <c r="J525" s="4">
        <v>-2</v>
      </c>
      <c r="K525" s="20">
        <v>-568.83383693742405</v>
      </c>
      <c r="L525" s="20">
        <v>-345.54726723189799</v>
      </c>
      <c r="M525" s="20">
        <v>-784.21125914012703</v>
      </c>
      <c r="N525" s="20">
        <v>42.738986401116897</v>
      </c>
      <c r="O525" s="20">
        <v>444.01987427934273</v>
      </c>
      <c r="P525" s="20" t="b">
        <f>IF(ISERROR(VLOOKUP(Table1[[#This Row],[Base ]],Stock,1,FALSE)),FALSE,TRUE)</f>
        <v>0</v>
      </c>
      <c r="Q525" s="29" t="b">
        <f>IF(ISERROR(VLOOKUP(Table1[[#This Row],[Additive]],Stock,1,FALSE)),FALSE,TRUE)</f>
        <v>0</v>
      </c>
    </row>
    <row r="526" spans="1:17" ht="12.75">
      <c r="A526" s="3" t="s">
        <v>168</v>
      </c>
      <c r="B526" s="3" t="s">
        <v>331</v>
      </c>
      <c r="C526" s="13" t="str">
        <f>CONCATENATE(Table1[[#This Row],[Base ]],"-",Table1[[#This Row],[Additive]])</f>
        <v>Iron Knot-Colt's Foot</v>
      </c>
      <c r="D526" s="4">
        <v>0</v>
      </c>
      <c r="E526" s="4">
        <v>2</v>
      </c>
      <c r="F526" s="4">
        <v>-2</v>
      </c>
      <c r="G526" s="4">
        <v>0</v>
      </c>
      <c r="H526" s="4">
        <v>0</v>
      </c>
      <c r="I526" s="4">
        <v>0</v>
      </c>
      <c r="J526" s="4">
        <v>-2</v>
      </c>
      <c r="K526" s="20">
        <v>-568.83383693742405</v>
      </c>
      <c r="L526" s="20">
        <v>-345.54726723189799</v>
      </c>
      <c r="M526" s="20">
        <v>-775.22718666590504</v>
      </c>
      <c r="N526" s="20">
        <v>92.706225790690297</v>
      </c>
      <c r="O526" s="20">
        <v>484.42165409758769</v>
      </c>
      <c r="P526" s="20" t="b">
        <f>IF(ISERROR(VLOOKUP(Table1[[#This Row],[Base ]],Stock,1,FALSE)),FALSE,TRUE)</f>
        <v>0</v>
      </c>
      <c r="Q526" s="29" t="b">
        <f>IF(ISERROR(VLOOKUP(Table1[[#This Row],[Additive]],Stock,1,FALSE)),FALSE,TRUE)</f>
        <v>0</v>
      </c>
    </row>
    <row r="527" spans="1:17" ht="12.75">
      <c r="A527" s="3" t="s">
        <v>168</v>
      </c>
      <c r="B527" s="3" t="s">
        <v>32</v>
      </c>
      <c r="C527" s="13" t="str">
        <f>CONCATENATE(Table1[[#This Row],[Base ]],"-",Table1[[#This Row],[Additive]])</f>
        <v>Iron Knot-Xanosi</v>
      </c>
      <c r="D527" s="4">
        <v>0</v>
      </c>
      <c r="E527" s="4">
        <v>2</v>
      </c>
      <c r="F527" s="4">
        <v>-1</v>
      </c>
      <c r="G527" s="4">
        <v>0</v>
      </c>
      <c r="H527" s="4">
        <v>0</v>
      </c>
      <c r="I527" s="4">
        <v>-2</v>
      </c>
      <c r="J527" s="4">
        <v>-3</v>
      </c>
      <c r="K527" s="20">
        <v>-568.83383693742405</v>
      </c>
      <c r="L527" s="20">
        <v>-345.54726723189799</v>
      </c>
      <c r="M527" s="20">
        <v>-560.89130407178197</v>
      </c>
      <c r="N527" s="20">
        <v>-858.58401335657197</v>
      </c>
      <c r="O527" s="20">
        <v>513.09822325020286</v>
      </c>
      <c r="P527" s="20" t="b">
        <f>IF(ISERROR(VLOOKUP(Table1[[#This Row],[Base ]],Stock,1,FALSE)),FALSE,TRUE)</f>
        <v>0</v>
      </c>
      <c r="Q527" s="29" t="b">
        <f>IF(ISERROR(VLOOKUP(Table1[[#This Row],[Additive]],Stock,1,FALSE)),FALSE,TRUE)</f>
        <v>0</v>
      </c>
    </row>
    <row r="528" spans="1:17" ht="12.75">
      <c r="A528" s="3" t="s">
        <v>168</v>
      </c>
      <c r="B528" s="3" t="s">
        <v>244</v>
      </c>
      <c r="C528" s="13" t="str">
        <f>CONCATENATE(Table1[[#This Row],[Base ]],"-",Table1[[#This Row],[Additive]])</f>
        <v>Iron Knot-Jagged Dewcup</v>
      </c>
      <c r="D528" s="4">
        <v>0</v>
      </c>
      <c r="E528" s="4">
        <v>1</v>
      </c>
      <c r="F528" s="4">
        <v>-2</v>
      </c>
      <c r="G528" s="4">
        <v>1</v>
      </c>
      <c r="H528" s="4">
        <v>0</v>
      </c>
      <c r="I528" s="4">
        <v>0</v>
      </c>
      <c r="J528" s="4">
        <v>-1</v>
      </c>
      <c r="K528" s="20">
        <v>-568.83383693742405</v>
      </c>
      <c r="L528" s="20">
        <v>-345.54726723189799</v>
      </c>
      <c r="M528" s="20">
        <v>-892.036574486257</v>
      </c>
      <c r="N528" s="20">
        <v>-756.71335402019395</v>
      </c>
      <c r="O528" s="20">
        <v>522.98906344574766</v>
      </c>
      <c r="P528" s="20" t="b">
        <f>IF(ISERROR(VLOOKUP(Table1[[#This Row],[Base ]],Stock,1,FALSE)),FALSE,TRUE)</f>
        <v>0</v>
      </c>
      <c r="Q528" s="29" t="b">
        <f>IF(ISERROR(VLOOKUP(Table1[[#This Row],[Additive]],Stock,1,FALSE)),FALSE,TRUE)</f>
        <v>1</v>
      </c>
    </row>
    <row r="529" spans="1:17" ht="12.75">
      <c r="A529" s="4" t="s">
        <v>168</v>
      </c>
      <c r="B529" s="4" t="s">
        <v>24</v>
      </c>
      <c r="C529" s="35" t="str">
        <f>CONCATENATE(Table1[[#This Row],[Base ]],"-",Table1[[#This Row],[Additive]])</f>
        <v>Iron Knot-Discorea</v>
      </c>
      <c r="D529" s="4">
        <v>0</v>
      </c>
      <c r="E529" s="4">
        <v>1</v>
      </c>
      <c r="F529" s="4">
        <v>0</v>
      </c>
      <c r="G529" s="4">
        <v>0</v>
      </c>
      <c r="H529" s="4">
        <v>0</v>
      </c>
      <c r="I529" s="4">
        <v>0</v>
      </c>
      <c r="J529" s="4">
        <v>0</v>
      </c>
      <c r="K529" s="20">
        <v>-568.83383693742405</v>
      </c>
      <c r="L529" s="20">
        <v>-345.54726723189799</v>
      </c>
      <c r="M529" s="20">
        <v>120.95898181420399</v>
      </c>
      <c r="N529" s="20">
        <v>-747.90931126540602</v>
      </c>
      <c r="O529" s="20">
        <v>798.56705872465034</v>
      </c>
      <c r="P529" s="20" t="b">
        <f>IF(ISERROR(VLOOKUP(Table1[[#This Row],[Base ]],Stock,1,FALSE)),FALSE,TRUE)</f>
        <v>0</v>
      </c>
      <c r="Q529" s="29" t="b">
        <f>IF(ISERROR(VLOOKUP(Table1[[#This Row],[Additive]],Stock,1,FALSE)),FALSE,TRUE)</f>
        <v>1</v>
      </c>
    </row>
    <row r="530" spans="1:17" ht="12.75">
      <c r="A530" s="4" t="s">
        <v>168</v>
      </c>
      <c r="B530" s="4" t="s">
        <v>192</v>
      </c>
      <c r="C530" s="35" t="str">
        <f>CONCATENATE(Table1[[#This Row],[Base ]],"-",Table1[[#This Row],[Additive]])</f>
        <v>Iron Knot-Camel Meat</v>
      </c>
      <c r="D530" s="4">
        <v>0</v>
      </c>
      <c r="E530" s="4">
        <v>1</v>
      </c>
      <c r="F530" s="4">
        <v>-1</v>
      </c>
      <c r="G530" s="4">
        <v>0</v>
      </c>
      <c r="H530" s="4">
        <v>0</v>
      </c>
      <c r="I530" s="4">
        <v>1</v>
      </c>
      <c r="J530" s="4">
        <v>-1</v>
      </c>
      <c r="K530" s="20">
        <v>-568.83383693742405</v>
      </c>
      <c r="L530" s="20">
        <v>-345.54726723189799</v>
      </c>
      <c r="M530" s="20">
        <v>112.155719642069</v>
      </c>
      <c r="N530" s="20">
        <v>-546.23076697495503</v>
      </c>
      <c r="O530" s="20">
        <v>709.94411275779737</v>
      </c>
      <c r="P530" s="20" t="b">
        <f>IF(ISERROR(VLOOKUP(Table1[[#This Row],[Base ]],Stock,1,FALSE)),FALSE,TRUE)</f>
        <v>0</v>
      </c>
      <c r="Q530" s="29" t="b">
        <f>IF(ISERROR(VLOOKUP(Table1[[#This Row],[Additive]],Stock,1,FALSE)),FALSE,TRUE)</f>
        <v>0</v>
      </c>
    </row>
    <row r="531" spans="1:17" ht="12.75">
      <c r="A531" s="4" t="s">
        <v>168</v>
      </c>
      <c r="B531" s="4" t="s">
        <v>220</v>
      </c>
      <c r="C531" s="35" t="str">
        <f>CONCATENATE(Table1[[#This Row],[Base ]],"-",Table1[[#This Row],[Additive]])</f>
        <v>Iron Knot-Buckler-leaf</v>
      </c>
      <c r="D531" s="4">
        <v>0</v>
      </c>
      <c r="E531" s="4">
        <v>1</v>
      </c>
      <c r="F531" s="4">
        <v>0</v>
      </c>
      <c r="G531" s="4">
        <v>0</v>
      </c>
      <c r="H531" s="4">
        <v>0</v>
      </c>
      <c r="I531" s="4">
        <v>0</v>
      </c>
      <c r="J531" s="4">
        <v>0</v>
      </c>
      <c r="K531" s="20">
        <v>-568.83383693742405</v>
      </c>
      <c r="L531" s="20">
        <v>-345.54726723189799</v>
      </c>
      <c r="M531" s="20">
        <v>-61.309064506217702</v>
      </c>
      <c r="N531" s="20">
        <v>384.75615217571902</v>
      </c>
      <c r="O531" s="20">
        <v>889.33934975902503</v>
      </c>
      <c r="P531" s="20" t="b">
        <f>IF(ISERROR(VLOOKUP(Table1[[#This Row],[Base ]],Stock,1,FALSE)),FALSE,TRUE)</f>
        <v>0</v>
      </c>
      <c r="Q531" s="29" t="b">
        <f>IF(ISERROR(VLOOKUP(Table1[[#This Row],[Additive]],Stock,1,FALSE)),FALSE,TRUE)</f>
        <v>0</v>
      </c>
    </row>
    <row r="532" spans="1:17" ht="12.75">
      <c r="A532" s="3" t="s">
        <v>168</v>
      </c>
      <c r="B532" s="3" t="s">
        <v>111</v>
      </c>
      <c r="C532" s="13" t="str">
        <f>CONCATENATE(Table1[[#This Row],[Base ]],"-",Table1[[#This Row],[Additive]])</f>
        <v>Iron Knot-Bilimbi</v>
      </c>
      <c r="D532" s="4">
        <v>0</v>
      </c>
      <c r="E532" s="4">
        <v>1</v>
      </c>
      <c r="F532" s="4">
        <v>0</v>
      </c>
      <c r="G532" s="4">
        <v>0</v>
      </c>
      <c r="H532" s="4">
        <v>0</v>
      </c>
      <c r="I532" s="4">
        <v>0</v>
      </c>
      <c r="J532" s="4">
        <v>0</v>
      </c>
      <c r="K532" s="20">
        <v>-568.83383693742405</v>
      </c>
      <c r="L532" s="20">
        <v>-345.54726723189799</v>
      </c>
      <c r="M532" s="20">
        <v>301.07</v>
      </c>
      <c r="N532" s="20">
        <v>-88.150000000000105</v>
      </c>
      <c r="O532" s="20">
        <v>907.18577959362972</v>
      </c>
      <c r="P532" s="20" t="b">
        <f>IF(ISERROR(VLOOKUP(Table1[[#This Row],[Base ]],Stock,1,FALSE)),FALSE,TRUE)</f>
        <v>0</v>
      </c>
      <c r="Q532" s="29" t="b">
        <f>IF(ISERROR(VLOOKUP(Table1[[#This Row],[Additive]],Stock,1,FALSE)),FALSE,TRUE)</f>
        <v>0</v>
      </c>
    </row>
    <row r="533" spans="1:17" ht="12.75">
      <c r="A533" s="3" t="s">
        <v>168</v>
      </c>
      <c r="B533" s="3" t="s">
        <v>333</v>
      </c>
      <c r="C533" s="13" t="str">
        <f>CONCATENATE(Table1[[#This Row],[Base ]],"-",Table1[[#This Row],[Additive]])</f>
        <v>Iron Knot-Scorpions Brood</v>
      </c>
      <c r="D533" s="4">
        <v>0</v>
      </c>
      <c r="E533" s="4">
        <v>0</v>
      </c>
      <c r="F533" s="4">
        <v>0</v>
      </c>
      <c r="G533" s="4">
        <v>0</v>
      </c>
      <c r="H533" s="4">
        <v>0</v>
      </c>
      <c r="I533" s="4">
        <v>0</v>
      </c>
      <c r="J533" s="4">
        <v>0</v>
      </c>
      <c r="K533" s="20">
        <v>-568.83383693742405</v>
      </c>
      <c r="L533" s="20">
        <v>-345.54726723189799</v>
      </c>
      <c r="M533" s="20">
        <v>-464.69149139410598</v>
      </c>
      <c r="N533" s="20">
        <v>767.65474774340896</v>
      </c>
      <c r="O533" s="20">
        <v>1118.0627684885799</v>
      </c>
      <c r="P533" s="20" t="b">
        <f>IF(ISERROR(VLOOKUP(Table1[[#This Row],[Base ]],Stock,1,FALSE)),FALSE,TRUE)</f>
        <v>0</v>
      </c>
      <c r="Q533" s="29" t="b">
        <f>IF(ISERROR(VLOOKUP(Table1[[#This Row],[Additive]],Stock,1,FALSE)),FALSE,TRUE)</f>
        <v>0</v>
      </c>
    </row>
    <row r="534" spans="1:17" ht="12.75">
      <c r="A534" s="3" t="s">
        <v>168</v>
      </c>
      <c r="B534" s="3" t="s">
        <v>125</v>
      </c>
      <c r="C534" s="13" t="str">
        <f>CONCATENATE(Table1[[#This Row],[Base ]],"-",Table1[[#This Row],[Additive]])</f>
        <v>Iron Knot-Patchouli</v>
      </c>
      <c r="D534" s="4">
        <v>0</v>
      </c>
      <c r="E534" s="4">
        <v>0</v>
      </c>
      <c r="F534" s="4">
        <v>0</v>
      </c>
      <c r="G534" s="4">
        <v>0</v>
      </c>
      <c r="H534" s="4">
        <v>0</v>
      </c>
      <c r="I534" s="4">
        <v>0</v>
      </c>
      <c r="J534" s="4">
        <v>0</v>
      </c>
      <c r="K534" s="20">
        <v>-568.83383693742405</v>
      </c>
      <c r="L534" s="20">
        <v>-345.54726723189799</v>
      </c>
      <c r="M534" s="20">
        <v>804.34920165522897</v>
      </c>
      <c r="N534" s="20">
        <v>376.53130785103201</v>
      </c>
      <c r="O534" s="20">
        <v>1551.4603204956118</v>
      </c>
      <c r="P534" s="20" t="b">
        <f>IF(ISERROR(VLOOKUP(Table1[[#This Row],[Base ]],Stock,1,FALSE)),FALSE,TRUE)</f>
        <v>0</v>
      </c>
      <c r="Q534" s="29" t="b">
        <f>IF(ISERROR(VLOOKUP(Table1[[#This Row],[Additive]],Stock,1,FALSE)),FALSE,TRUE)</f>
        <v>0</v>
      </c>
    </row>
    <row r="535" spans="1:17" ht="12.75">
      <c r="A535" s="3" t="s">
        <v>5</v>
      </c>
      <c r="B535" s="3" t="s">
        <v>140</v>
      </c>
      <c r="C535" s="13" t="str">
        <f>CONCATENATE(Table1[[#This Row],[Base ]],"-",Table1[[#This Row],[Additive]])</f>
        <v>Leeks-Kingfish</v>
      </c>
      <c r="D535" s="4">
        <v>0</v>
      </c>
      <c r="E535" s="4">
        <v>0</v>
      </c>
      <c r="F535" s="4">
        <v>0</v>
      </c>
      <c r="G535" s="4">
        <v>4</v>
      </c>
      <c r="H535" s="4">
        <v>-3</v>
      </c>
      <c r="I535" s="4">
        <v>4</v>
      </c>
      <c r="J535" s="4">
        <v>0</v>
      </c>
      <c r="K535" s="20">
        <v>-694.88763872276797</v>
      </c>
      <c r="L535" s="20">
        <v>-936.714164179661</v>
      </c>
      <c r="M535" s="20">
        <v>-570.11628428528297</v>
      </c>
      <c r="N535" s="20">
        <v>-903.45891746452605</v>
      </c>
      <c r="O535" s="20">
        <v>129.12707819140414</v>
      </c>
      <c r="P535" s="20" t="b">
        <f>IF(ISERROR(VLOOKUP(Table1[[#This Row],[Base ]],Stock,1,FALSE)),FALSE,TRUE)</f>
        <v>0</v>
      </c>
      <c r="Q535" s="29" t="b">
        <f>IF(ISERROR(VLOOKUP(Table1[[#This Row],[Additive]],Stock,1,FALSE)),FALSE,TRUE)</f>
        <v>0</v>
      </c>
    </row>
    <row r="536" spans="1:17" ht="12.75">
      <c r="A536" s="4" t="s">
        <v>5</v>
      </c>
      <c r="B536" s="4" t="s">
        <v>231</v>
      </c>
      <c r="C536" s="35" t="str">
        <f>CONCATENATE(Table1[[#This Row],[Base ]],"-",Table1[[#This Row],[Additive]])</f>
        <v>Leeks-Sagar Ghota</v>
      </c>
      <c r="D536" s="4">
        <v>0</v>
      </c>
      <c r="E536" s="4">
        <v>0</v>
      </c>
      <c r="F536" s="4">
        <v>0</v>
      </c>
      <c r="G536" s="4">
        <v>2</v>
      </c>
      <c r="H536" s="4">
        <v>-2</v>
      </c>
      <c r="I536" s="4">
        <v>2</v>
      </c>
      <c r="J536" s="4">
        <v>0</v>
      </c>
      <c r="K536" s="20">
        <v>-694.88763872276797</v>
      </c>
      <c r="L536" s="20">
        <v>-936.714164179661</v>
      </c>
      <c r="M536" s="20">
        <v>-511.776448039304</v>
      </c>
      <c r="N536" s="20">
        <v>-818.71772986740996</v>
      </c>
      <c r="O536" s="20">
        <v>217.83678905070482</v>
      </c>
      <c r="P536" s="20" t="b">
        <f>IF(ISERROR(VLOOKUP(Table1[[#This Row],[Base ]],Stock,1,FALSE)),FALSE,TRUE)</f>
        <v>0</v>
      </c>
      <c r="Q536" s="29" t="b">
        <f>IF(ISERROR(VLOOKUP(Table1[[#This Row],[Additive]],Stock,1,FALSE)),FALSE,TRUE)</f>
        <v>0</v>
      </c>
    </row>
    <row r="537" spans="1:17" ht="12.75">
      <c r="A537" s="3" t="s">
        <v>5</v>
      </c>
      <c r="B537" s="3" t="s">
        <v>228</v>
      </c>
      <c r="C537" s="13" t="str">
        <f>CONCATENATE(Table1[[#This Row],[Base ]],"-",Table1[[#This Row],[Additive]])</f>
        <v>Leeks-Barley (Light)</v>
      </c>
      <c r="D537" s="4">
        <v>0</v>
      </c>
      <c r="E537" s="4">
        <v>2</v>
      </c>
      <c r="F537" s="4">
        <v>-1</v>
      </c>
      <c r="G537" s="4">
        <v>1</v>
      </c>
      <c r="H537" s="4">
        <v>-2</v>
      </c>
      <c r="I537" s="4">
        <v>2</v>
      </c>
      <c r="J537" s="4">
        <v>0</v>
      </c>
      <c r="K537" s="20">
        <v>-694.88763872276797</v>
      </c>
      <c r="L537" s="20">
        <v>-936.714164179661</v>
      </c>
      <c r="M537" s="20">
        <v>-949.672744231921</v>
      </c>
      <c r="N537" s="20">
        <v>-780.62554344392197</v>
      </c>
      <c r="O537" s="20">
        <v>298.79609688296739</v>
      </c>
      <c r="P537" s="20" t="b">
        <f>IF(ISERROR(VLOOKUP(Table1[[#This Row],[Base ]],Stock,1,FALSE)),FALSE,TRUE)</f>
        <v>0</v>
      </c>
      <c r="Q537" s="29" t="b">
        <f>IF(ISERROR(VLOOKUP(Table1[[#This Row],[Additive]],Stock,1,FALSE)),FALSE,TRUE)</f>
        <v>0</v>
      </c>
    </row>
    <row r="538" spans="1:17" ht="12.75">
      <c r="A538" s="3" t="s">
        <v>5</v>
      </c>
      <c r="B538" s="3" t="s">
        <v>184</v>
      </c>
      <c r="C538" s="13" t="str">
        <f>CONCATENATE(Table1[[#This Row],[Base ]],"-",Table1[[#This Row],[Additive]])</f>
        <v>Leeks-Golden Sweetgrass</v>
      </c>
      <c r="D538" s="4">
        <v>0</v>
      </c>
      <c r="E538" s="4">
        <v>0</v>
      </c>
      <c r="F538" s="4">
        <v>0</v>
      </c>
      <c r="G538" s="4">
        <v>3</v>
      </c>
      <c r="H538" s="4">
        <v>-3</v>
      </c>
      <c r="I538" s="4">
        <v>3</v>
      </c>
      <c r="J538" s="4">
        <v>0</v>
      </c>
      <c r="K538" s="20">
        <v>-694.88763872276797</v>
      </c>
      <c r="L538" s="20">
        <v>-936.714164179661</v>
      </c>
      <c r="M538" s="20">
        <v>-912.66830688524601</v>
      </c>
      <c r="N538" s="20">
        <v>-881.88916135867805</v>
      </c>
      <c r="O538" s="20">
        <v>224.57560054381722</v>
      </c>
      <c r="P538" s="20" t="b">
        <f>IF(ISERROR(VLOOKUP(Table1[[#This Row],[Base ]],Stock,1,FALSE)),FALSE,TRUE)</f>
        <v>0</v>
      </c>
      <c r="Q538" s="29" t="b">
        <f>IF(ISERROR(VLOOKUP(Table1[[#This Row],[Additive]],Stock,1,FALSE)),FALSE,TRUE)</f>
        <v>1</v>
      </c>
    </row>
    <row r="539" spans="1:17" ht="12.75">
      <c r="A539" s="4" t="s">
        <v>50</v>
      </c>
      <c r="B539" s="4" t="s">
        <v>73</v>
      </c>
      <c r="C539" s="35" t="str">
        <f>CONCATENATE(Table1[[#This Row],[Base ]],"-",Table1[[#This Row],[Additive]])</f>
        <v>Mariae-Pippali</v>
      </c>
      <c r="D539" s="4">
        <v>0</v>
      </c>
      <c r="E539" s="4">
        <v>0</v>
      </c>
      <c r="F539" s="4">
        <v>-2</v>
      </c>
      <c r="G539" s="4">
        <v>-2</v>
      </c>
      <c r="H539" s="4">
        <v>0</v>
      </c>
      <c r="I539" s="4">
        <v>0</v>
      </c>
      <c r="J539" s="4">
        <v>2</v>
      </c>
      <c r="K539" s="20">
        <v>176.47038630854701</v>
      </c>
      <c r="L539" s="20">
        <v>88.331479600880698</v>
      </c>
      <c r="M539" s="20">
        <v>-29.778363486510798</v>
      </c>
      <c r="N539" s="20">
        <v>-749.63686772732797</v>
      </c>
      <c r="O539" s="20">
        <v>862.97711320520762</v>
      </c>
      <c r="P539" s="20" t="b">
        <f>IF(ISERROR(VLOOKUP(Table1[[#This Row],[Base ]],Stock,1,FALSE)),FALSE,TRUE)</f>
        <v>1</v>
      </c>
      <c r="Q539" s="29" t="b">
        <f>IF(ISERROR(VLOOKUP(Table1[[#This Row],[Additive]],Stock,1,FALSE)),FALSE,TRUE)</f>
        <v>0</v>
      </c>
    </row>
    <row r="540" spans="1:17" ht="12.75">
      <c r="A540" s="4" t="s">
        <v>4</v>
      </c>
      <c r="B540" s="4" t="s">
        <v>234</v>
      </c>
      <c r="C540" s="35" t="str">
        <f>CONCATENATE(Table1[[#This Row],[Base ]],"-",Table1[[#This Row],[Additive]])</f>
        <v>Mutton-Dead Tongue</v>
      </c>
      <c r="D540" s="4">
        <v>0</v>
      </c>
      <c r="E540" s="4">
        <v>2</v>
      </c>
      <c r="F540" s="4">
        <v>2</v>
      </c>
      <c r="G540" s="4">
        <v>-2</v>
      </c>
      <c r="H540" s="4">
        <v>0</v>
      </c>
      <c r="I540" s="4">
        <v>0</v>
      </c>
      <c r="J540" s="4">
        <v>-2</v>
      </c>
      <c r="K540" s="20">
        <v>-725.95384242315504</v>
      </c>
      <c r="L540" s="20">
        <v>-744.09917160976795</v>
      </c>
      <c r="M540" s="20">
        <v>-817.58907164135303</v>
      </c>
      <c r="N540" s="20">
        <v>-675.20627087302398</v>
      </c>
      <c r="O540" s="20">
        <v>114.64400117666229</v>
      </c>
      <c r="P540" s="20" t="b">
        <f>IF(ISERROR(VLOOKUP(Table1[[#This Row],[Base ]],Stock,1,FALSE)),FALSE,TRUE)</f>
        <v>0</v>
      </c>
      <c r="Q540" s="29" t="b">
        <f>IF(ISERROR(VLOOKUP(Table1[[#This Row],[Additive]],Stock,1,FALSE)),FALSE,TRUE)</f>
        <v>0</v>
      </c>
    </row>
    <row r="541" spans="1:17" ht="12.75">
      <c r="A541" s="3" t="s">
        <v>4</v>
      </c>
      <c r="B541" s="3" t="s">
        <v>243</v>
      </c>
      <c r="C541" s="13" t="str">
        <f>CONCATENATE(Table1[[#This Row],[Base ]],"-",Table1[[#This Row],[Additive]])</f>
        <v>Mutton-Perch Meat</v>
      </c>
      <c r="D541" s="4">
        <v>0</v>
      </c>
      <c r="E541" s="4">
        <v>2</v>
      </c>
      <c r="F541" s="4">
        <v>2</v>
      </c>
      <c r="G541" s="4">
        <v>-1</v>
      </c>
      <c r="H541" s="4">
        <v>0</v>
      </c>
      <c r="I541" s="4">
        <v>0</v>
      </c>
      <c r="J541" s="4">
        <v>-1</v>
      </c>
      <c r="K541" s="20">
        <v>-725.95384242315504</v>
      </c>
      <c r="L541" s="20">
        <v>-744.09917160976795</v>
      </c>
      <c r="M541" s="20">
        <v>-808.20000000000095</v>
      </c>
      <c r="N541" s="20">
        <v>-909.400000000001</v>
      </c>
      <c r="O541" s="20">
        <v>184.63150950651041</v>
      </c>
      <c r="P541" s="20" t="b">
        <f>IF(ISERROR(VLOOKUP(Table1[[#This Row],[Base ]],Stock,1,FALSE)),FALSE,TRUE)</f>
        <v>0</v>
      </c>
      <c r="Q541" s="29" t="b">
        <f>IF(ISERROR(VLOOKUP(Table1[[#This Row],[Additive]],Stock,1,FALSE)),FALSE,TRUE)</f>
        <v>0</v>
      </c>
    </row>
    <row r="542" spans="1:17" ht="12.75">
      <c r="A542" s="3" t="s">
        <v>4</v>
      </c>
      <c r="B542" s="3" t="s">
        <v>32</v>
      </c>
      <c r="C542" s="13" t="str">
        <f>CONCATENATE(Table1[[#This Row],[Base ]],"-",Table1[[#This Row],[Additive]])</f>
        <v>Mutton-Xanosi</v>
      </c>
      <c r="D542" s="4">
        <v>0</v>
      </c>
      <c r="E542" s="4">
        <v>2</v>
      </c>
      <c r="F542" s="4">
        <v>2</v>
      </c>
      <c r="G542" s="4">
        <v>-1</v>
      </c>
      <c r="H542" s="4">
        <v>0</v>
      </c>
      <c r="I542" s="4">
        <v>0</v>
      </c>
      <c r="J542" s="4">
        <v>-1</v>
      </c>
      <c r="K542" s="20">
        <v>-725.95384242315504</v>
      </c>
      <c r="L542" s="20">
        <v>-744.09917160976795</v>
      </c>
      <c r="M542" s="20">
        <v>-560.89130407178197</v>
      </c>
      <c r="N542" s="20">
        <v>-858.58401335657197</v>
      </c>
      <c r="O542" s="20">
        <v>200.87911926526675</v>
      </c>
      <c r="P542" s="20" t="b">
        <f>IF(ISERROR(VLOOKUP(Table1[[#This Row],[Base ]],Stock,1,FALSE)),FALSE,TRUE)</f>
        <v>0</v>
      </c>
      <c r="Q542" s="29" t="b">
        <f>IF(ISERROR(VLOOKUP(Table1[[#This Row],[Additive]],Stock,1,FALSE)),FALSE,TRUE)</f>
        <v>0</v>
      </c>
    </row>
    <row r="543" spans="1:17" ht="12.75">
      <c r="A543" s="4" t="s">
        <v>4</v>
      </c>
      <c r="B543" s="4" t="s">
        <v>237</v>
      </c>
      <c r="C543" s="35" t="str">
        <f>CONCATENATE(Table1[[#This Row],[Base ]],"-",Table1[[#This Row],[Additive]])</f>
        <v>Mutton-Grilled Fish</v>
      </c>
      <c r="D543" s="4">
        <v>0</v>
      </c>
      <c r="E543" s="4">
        <v>2</v>
      </c>
      <c r="F543" s="4">
        <v>2</v>
      </c>
      <c r="G543" s="4">
        <v>-1</v>
      </c>
      <c r="H543" s="4">
        <v>0</v>
      </c>
      <c r="I543" s="4">
        <v>0</v>
      </c>
      <c r="J543" s="4">
        <v>-1</v>
      </c>
      <c r="K543" s="20">
        <v>-725.95384242315504</v>
      </c>
      <c r="L543" s="20">
        <v>-744.09917160976795</v>
      </c>
      <c r="M543" s="20">
        <v>-856.82626864353006</v>
      </c>
      <c r="N543" s="20">
        <v>-581.98761838953601</v>
      </c>
      <c r="O543" s="20">
        <v>208.3452606427216</v>
      </c>
      <c r="P543" s="20" t="b">
        <f>IF(ISERROR(VLOOKUP(Table1[[#This Row],[Base ]],Stock,1,FALSE)),FALSE,TRUE)</f>
        <v>0</v>
      </c>
      <c r="Q543" s="29" t="b">
        <f>IF(ISERROR(VLOOKUP(Table1[[#This Row],[Additive]],Stock,1,FALSE)),FALSE,TRUE)</f>
        <v>0</v>
      </c>
    </row>
    <row r="544" spans="1:17" ht="12.75">
      <c r="A544" s="3" t="s">
        <v>4</v>
      </c>
      <c r="B544" s="3" t="s">
        <v>228</v>
      </c>
      <c r="C544" s="13" t="str">
        <f>CONCATENATE(Table1[[#This Row],[Base ]],"-",Table1[[#This Row],[Additive]])</f>
        <v>Mutton-Barley (Light)</v>
      </c>
      <c r="D544" s="4">
        <v>0</v>
      </c>
      <c r="E544" s="4">
        <v>2</v>
      </c>
      <c r="F544" s="4">
        <v>2</v>
      </c>
      <c r="G544" s="4">
        <v>-1</v>
      </c>
      <c r="H544" s="4">
        <v>0</v>
      </c>
      <c r="I544" s="4">
        <v>0</v>
      </c>
      <c r="J544" s="4">
        <v>-1</v>
      </c>
      <c r="K544" s="20">
        <v>-725.95384242315504</v>
      </c>
      <c r="L544" s="20">
        <v>-744.09917160976795</v>
      </c>
      <c r="M544" s="20">
        <v>-949.672744231921</v>
      </c>
      <c r="N544" s="20">
        <v>-780.62554344392197</v>
      </c>
      <c r="O544" s="20">
        <v>226.68110390124525</v>
      </c>
      <c r="P544" s="20" t="b">
        <f>IF(ISERROR(VLOOKUP(Table1[[#This Row],[Base ]],Stock,1,FALSE)),FALSE,TRUE)</f>
        <v>0</v>
      </c>
      <c r="Q544" s="29" t="b">
        <f>IF(ISERROR(VLOOKUP(Table1[[#This Row],[Additive]],Stock,1,FALSE)),FALSE,TRUE)</f>
        <v>0</v>
      </c>
    </row>
    <row r="545" spans="1:17" ht="12.75">
      <c r="A545" s="3" t="s">
        <v>4</v>
      </c>
      <c r="B545" s="3" t="s">
        <v>232</v>
      </c>
      <c r="C545" s="13" t="str">
        <f>CONCATENATE(Table1[[#This Row],[Base ]],"-",Table1[[#This Row],[Additive]])</f>
        <v>Mutton-Malt (Medium)</v>
      </c>
      <c r="D545" s="4">
        <v>0</v>
      </c>
      <c r="E545" s="4">
        <v>1</v>
      </c>
      <c r="F545" s="4">
        <v>1</v>
      </c>
      <c r="G545" s="4">
        <v>-1</v>
      </c>
      <c r="H545" s="4">
        <v>0</v>
      </c>
      <c r="I545" s="4">
        <v>0</v>
      </c>
      <c r="J545" s="4">
        <v>-1</v>
      </c>
      <c r="K545" s="20">
        <v>-725.95384242315504</v>
      </c>
      <c r="L545" s="20">
        <v>-744.09917160976795</v>
      </c>
      <c r="M545" s="20">
        <v>-461.11987131373598</v>
      </c>
      <c r="N545" s="20">
        <v>-765.24545145698005</v>
      </c>
      <c r="O545" s="20">
        <v>265.67686652202372</v>
      </c>
      <c r="P545" s="20" t="b">
        <f>IF(ISERROR(VLOOKUP(Table1[[#This Row],[Base ]],Stock,1,FALSE)),FALSE,TRUE)</f>
        <v>0</v>
      </c>
      <c r="Q545" s="29" t="b">
        <f>IF(ISERROR(VLOOKUP(Table1[[#This Row],[Additive]],Stock,1,FALSE)),FALSE,TRUE)</f>
        <v>0</v>
      </c>
    </row>
    <row r="546" spans="1:17" ht="12.75">
      <c r="A546" s="4" t="s">
        <v>4</v>
      </c>
      <c r="B546" s="4" t="s">
        <v>338</v>
      </c>
      <c r="C546" s="35" t="str">
        <f>CONCATENATE(Table1[[#This Row],[Base ]],"-",Table1[[#This Row],[Additive]])</f>
        <v>Mutton-Altar's Blessing</v>
      </c>
      <c r="D546" s="4">
        <v>0</v>
      </c>
      <c r="E546" s="4">
        <v>2</v>
      </c>
      <c r="F546" s="4">
        <v>2</v>
      </c>
      <c r="G546" s="4">
        <v>-1</v>
      </c>
      <c r="H546" s="4">
        <v>0</v>
      </c>
      <c r="I546" s="4">
        <v>0</v>
      </c>
      <c r="J546" s="4">
        <v>-1</v>
      </c>
      <c r="K546" s="20">
        <v>-725.95384242315504</v>
      </c>
      <c r="L546" s="20">
        <v>-744.09917160976795</v>
      </c>
      <c r="M546" s="20">
        <v>-995.56778527020106</v>
      </c>
      <c r="N546" s="20">
        <v>-501.94256272364203</v>
      </c>
      <c r="O546" s="20">
        <v>362.39688382318957</v>
      </c>
      <c r="P546" s="20" t="b">
        <f>IF(ISERROR(VLOOKUP(Table1[[#This Row],[Base ]],Stock,1,FALSE)),FALSE,TRUE)</f>
        <v>0</v>
      </c>
      <c r="Q546" s="29" t="b">
        <f>IF(ISERROR(VLOOKUP(Table1[[#This Row],[Additive]],Stock,1,FALSE)),FALSE,TRUE)</f>
        <v>0</v>
      </c>
    </row>
    <row r="547" spans="1:17" ht="12.75">
      <c r="A547" s="4" t="s">
        <v>4</v>
      </c>
      <c r="B547" s="4" t="s">
        <v>83</v>
      </c>
      <c r="C547" s="35" t="str">
        <f>CONCATENATE(Table1[[#This Row],[Base ]],"-",Table1[[#This Row],[Additive]])</f>
        <v>Mutton-Sorrel</v>
      </c>
      <c r="D547" s="4">
        <v>0</v>
      </c>
      <c r="E547" s="4">
        <v>2</v>
      </c>
      <c r="F547" s="4">
        <v>2</v>
      </c>
      <c r="G547" s="4">
        <v>-1</v>
      </c>
      <c r="H547" s="4">
        <v>0</v>
      </c>
      <c r="I547" s="4">
        <v>0</v>
      </c>
      <c r="J547" s="4">
        <v>-1</v>
      </c>
      <c r="K547" s="20">
        <v>-725.95384242315504</v>
      </c>
      <c r="L547" s="20">
        <v>-744.09917160976795</v>
      </c>
      <c r="M547" s="20">
        <v>-670.76239748316902</v>
      </c>
      <c r="N547" s="20">
        <v>-379.912509485665</v>
      </c>
      <c r="O547" s="20">
        <v>368.34497480440677</v>
      </c>
      <c r="P547" s="20" t="b">
        <f>IF(ISERROR(VLOOKUP(Table1[[#This Row],[Base ]],Stock,1,FALSE)),FALSE,TRUE)</f>
        <v>0</v>
      </c>
      <c r="Q547" s="29" t="b">
        <f>IF(ISERROR(VLOOKUP(Table1[[#This Row],[Additive]],Stock,1,FALSE)),FALSE,TRUE)</f>
        <v>0</v>
      </c>
    </row>
    <row r="548" spans="1:17" ht="12.75">
      <c r="A548" s="3" t="s">
        <v>4</v>
      </c>
      <c r="B548" s="3" t="s">
        <v>51</v>
      </c>
      <c r="C548" s="13" t="str">
        <f>CONCATENATE(Table1[[#This Row],[Base ]],"-",Table1[[#This Row],[Additive]])</f>
        <v>Mutton-Tsangto</v>
      </c>
      <c r="D548" s="4">
        <v>0</v>
      </c>
      <c r="E548" s="4">
        <v>2</v>
      </c>
      <c r="F548" s="4">
        <v>2</v>
      </c>
      <c r="G548" s="4">
        <v>-1</v>
      </c>
      <c r="H548" s="4">
        <v>0</v>
      </c>
      <c r="I548" s="4">
        <v>0</v>
      </c>
      <c r="J548" s="4">
        <v>-1</v>
      </c>
      <c r="K548" s="20">
        <v>-725.95384242315504</v>
      </c>
      <c r="L548" s="20">
        <v>-744.09917160976795</v>
      </c>
      <c r="M548" s="20">
        <v>-354.75199567877502</v>
      </c>
      <c r="N548" s="20">
        <v>-688.55349905012497</v>
      </c>
      <c r="O548" s="20">
        <v>375.33469432833044</v>
      </c>
      <c r="P548" s="20" t="b">
        <f>IF(ISERROR(VLOOKUP(Table1[[#This Row],[Base ]],Stock,1,FALSE)),FALSE,TRUE)</f>
        <v>0</v>
      </c>
      <c r="Q548" s="29" t="b">
        <f>IF(ISERROR(VLOOKUP(Table1[[#This Row],[Additive]],Stock,1,FALSE)),FALSE,TRUE)</f>
        <v>0</v>
      </c>
    </row>
    <row r="549" spans="1:17" ht="12.75">
      <c r="A549" s="4" t="s">
        <v>4</v>
      </c>
      <c r="B549" s="4" t="s">
        <v>20</v>
      </c>
      <c r="C549" s="35" t="str">
        <f>CONCATENATE(Table1[[#This Row],[Base ]],"-",Table1[[#This Row],[Additive]])</f>
        <v>Mutton-Anansi</v>
      </c>
      <c r="D549" s="4">
        <v>0</v>
      </c>
      <c r="E549" s="4">
        <v>2</v>
      </c>
      <c r="F549" s="4">
        <v>2</v>
      </c>
      <c r="G549" s="4">
        <v>-1</v>
      </c>
      <c r="H549" s="4">
        <v>0</v>
      </c>
      <c r="I549" s="4">
        <v>0</v>
      </c>
      <c r="J549" s="4">
        <v>-1</v>
      </c>
      <c r="K549" s="20">
        <v>-725.95384242315504</v>
      </c>
      <c r="L549" s="20">
        <v>-744.09917160976795</v>
      </c>
      <c r="M549" s="20">
        <v>-371.921713898728</v>
      </c>
      <c r="N549" s="20">
        <v>-512.64231968300498</v>
      </c>
      <c r="O549" s="20">
        <v>422.97874926689155</v>
      </c>
      <c r="P549" s="20" t="b">
        <f>IF(ISERROR(VLOOKUP(Table1[[#This Row],[Base ]],Stock,1,FALSE)),FALSE,TRUE)</f>
        <v>0</v>
      </c>
      <c r="Q549" s="29" t="b">
        <f>IF(ISERROR(VLOOKUP(Table1[[#This Row],[Additive]],Stock,1,FALSE)),FALSE,TRUE)</f>
        <v>0</v>
      </c>
    </row>
    <row r="550" spans="1:17" ht="12.75">
      <c r="A550" s="4" t="s">
        <v>4</v>
      </c>
      <c r="B550" s="4" t="s">
        <v>168</v>
      </c>
      <c r="C550" s="35" t="str">
        <f>CONCATENATE(Table1[[#This Row],[Base ]],"-",Table1[[#This Row],[Additive]])</f>
        <v>Mutton-Iron Knot</v>
      </c>
      <c r="D550" s="4">
        <v>0</v>
      </c>
      <c r="E550" s="4">
        <v>2</v>
      </c>
      <c r="F550" s="4">
        <v>2</v>
      </c>
      <c r="G550" s="4">
        <v>-1</v>
      </c>
      <c r="H550" s="4">
        <v>0</v>
      </c>
      <c r="I550" s="4">
        <v>0</v>
      </c>
      <c r="J550" s="4">
        <v>-1</v>
      </c>
      <c r="K550" s="20">
        <v>-725.95384242315504</v>
      </c>
      <c r="L550" s="20">
        <v>-744.09917160976795</v>
      </c>
      <c r="M550" s="20">
        <v>-568.83383693742405</v>
      </c>
      <c r="N550" s="20">
        <v>-345.54726723189799</v>
      </c>
      <c r="O550" s="20">
        <v>428.40438443958874</v>
      </c>
      <c r="P550" s="20" t="b">
        <f>IF(ISERROR(VLOOKUP(Table1[[#This Row],[Base ]],Stock,1,FALSE)),FALSE,TRUE)</f>
        <v>0</v>
      </c>
      <c r="Q550" s="29" t="b">
        <f>IF(ISERROR(VLOOKUP(Table1[[#This Row],[Additive]],Stock,1,FALSE)),FALSE,TRUE)</f>
        <v>0</v>
      </c>
    </row>
    <row r="551" spans="1:17" ht="12.75">
      <c r="A551" s="3" t="s">
        <v>4</v>
      </c>
      <c r="B551" s="3" t="s">
        <v>197</v>
      </c>
      <c r="C551" s="13" t="str">
        <f>CONCATENATE(Table1[[#This Row],[Base ]],"-",Table1[[#This Row],[Additive]])</f>
        <v>Mutton-Barley (Raw)</v>
      </c>
      <c r="D551" s="4">
        <v>0</v>
      </c>
      <c r="E551" s="4">
        <v>1</v>
      </c>
      <c r="F551" s="4">
        <v>1</v>
      </c>
      <c r="G551" s="4">
        <v>-1</v>
      </c>
      <c r="H551" s="4">
        <v>0</v>
      </c>
      <c r="I551" s="4">
        <v>0</v>
      </c>
      <c r="J551" s="4">
        <v>-1</v>
      </c>
      <c r="K551" s="20">
        <v>-725.95384242315504</v>
      </c>
      <c r="L551" s="20">
        <v>-744.09917160976795</v>
      </c>
      <c r="M551" s="20">
        <v>-226.769388689539</v>
      </c>
      <c r="N551" s="20">
        <v>-413.32975552293698</v>
      </c>
      <c r="O551" s="20">
        <v>598.82679087341421</v>
      </c>
      <c r="P551" s="20" t="b">
        <f>IF(ISERROR(VLOOKUP(Table1[[#This Row],[Base ]],Stock,1,FALSE)),FALSE,TRUE)</f>
        <v>0</v>
      </c>
      <c r="Q551" s="29" t="b">
        <f>IF(ISERROR(VLOOKUP(Table1[[#This Row],[Additive]],Stock,1,FALSE)),FALSE,TRUE)</f>
        <v>0</v>
      </c>
    </row>
    <row r="552" spans="1:17" ht="12.75">
      <c r="A552" s="4" t="s">
        <v>4</v>
      </c>
      <c r="B552" s="4" t="s">
        <v>62</v>
      </c>
      <c r="C552" s="35" t="str">
        <f>CONCATENATE(Table1[[#This Row],[Base ]],"-",Table1[[#This Row],[Additive]])</f>
        <v>Mutton-Finlow</v>
      </c>
      <c r="D552" s="4">
        <v>0</v>
      </c>
      <c r="E552" s="4">
        <v>-3</v>
      </c>
      <c r="F552" s="4">
        <v>4</v>
      </c>
      <c r="G552" s="4">
        <v>3</v>
      </c>
      <c r="H552" s="4">
        <v>0</v>
      </c>
      <c r="I552" s="4">
        <v>-3</v>
      </c>
      <c r="J552" s="4">
        <v>-1</v>
      </c>
      <c r="K552" s="20">
        <v>-725.95384242315504</v>
      </c>
      <c r="L552" s="20">
        <v>-744.09917160976795</v>
      </c>
      <c r="M552" s="20">
        <v>-601.30000000000098</v>
      </c>
      <c r="N552" s="20">
        <v>-995.10000000000105</v>
      </c>
      <c r="O552" s="20">
        <v>280.24988186159823</v>
      </c>
      <c r="P552" s="20" t="b">
        <f>IF(ISERROR(VLOOKUP(Table1[[#This Row],[Base ]],Stock,1,FALSE)),FALSE,TRUE)</f>
        <v>0</v>
      </c>
      <c r="Q552" s="29" t="b">
        <f>IF(ISERROR(VLOOKUP(Table1[[#This Row],[Additive]],Stock,1,FALSE)),FALSE,TRUE)</f>
        <v>1</v>
      </c>
    </row>
    <row r="553" spans="1:17" ht="12.75">
      <c r="A553" s="3" t="s">
        <v>4</v>
      </c>
      <c r="B553" s="3" t="s">
        <v>267</v>
      </c>
      <c r="C553" s="13" t="str">
        <f>CONCATENATE(Table1[[#This Row],[Base ]],"-",Table1[[#This Row],[Additive]])</f>
        <v>Mutton-Malt (Burnt)</v>
      </c>
      <c r="D553" s="4">
        <v>0</v>
      </c>
      <c r="E553" s="4">
        <v>1</v>
      </c>
      <c r="F553" s="4">
        <v>1</v>
      </c>
      <c r="G553" s="4">
        <v>0</v>
      </c>
      <c r="H553" s="4">
        <v>0</v>
      </c>
      <c r="I553" s="4">
        <v>0</v>
      </c>
      <c r="J553" s="4">
        <v>0</v>
      </c>
      <c r="K553" s="20">
        <v>-725.95384242315504</v>
      </c>
      <c r="L553" s="20">
        <v>-744.09917160976795</v>
      </c>
      <c r="M553" s="20">
        <v>-96.979546471426104</v>
      </c>
      <c r="N553" s="20">
        <v>-861.14842567923597</v>
      </c>
      <c r="O553" s="20">
        <v>639.77276657121934</v>
      </c>
      <c r="P553" s="20" t="b">
        <f>IF(ISERROR(VLOOKUP(Table1[[#This Row],[Base ]],Stock,1,FALSE)),FALSE,TRUE)</f>
        <v>0</v>
      </c>
      <c r="Q553" s="29" t="b">
        <f>IF(ISERROR(VLOOKUP(Table1[[#This Row],[Additive]],Stock,1,FALSE)),FALSE,TRUE)</f>
        <v>0</v>
      </c>
    </row>
    <row r="554" spans="1:17" ht="12.75">
      <c r="A554" s="4" t="s">
        <v>4</v>
      </c>
      <c r="B554" s="4" t="s">
        <v>169</v>
      </c>
      <c r="C554" s="35" t="str">
        <f>CONCATENATE(Table1[[#This Row],[Base ]],"-",Table1[[#This Row],[Additive]])</f>
        <v>Mutton-Common Sage</v>
      </c>
      <c r="D554" s="4">
        <v>0</v>
      </c>
      <c r="E554" s="4">
        <v>2</v>
      </c>
      <c r="F554" s="4">
        <v>2</v>
      </c>
      <c r="G554" s="4">
        <v>-1</v>
      </c>
      <c r="H554" s="4">
        <v>0</v>
      </c>
      <c r="I554" s="4">
        <v>0</v>
      </c>
      <c r="J554" s="4">
        <v>-1</v>
      </c>
      <c r="K554" s="20">
        <v>-725.95384242315504</v>
      </c>
      <c r="L554" s="20">
        <v>-744.09917160976795</v>
      </c>
      <c r="M554" s="20">
        <v>-371.86943623171101</v>
      </c>
      <c r="N554" s="20">
        <v>-604.35073074388697</v>
      </c>
      <c r="O554" s="20">
        <v>380.66441051455303</v>
      </c>
      <c r="P554" s="20" t="b">
        <f>IF(ISERROR(VLOOKUP(Table1[[#This Row],[Base ]],Stock,1,FALSE)),FALSE,TRUE)</f>
        <v>0</v>
      </c>
      <c r="Q554" s="29" t="b">
        <f>IF(ISERROR(VLOOKUP(Table1[[#This Row],[Additive]],Stock,1,FALSE)),FALSE,TRUE)</f>
        <v>1</v>
      </c>
    </row>
    <row r="555" spans="1:17" ht="12.75">
      <c r="A555" s="4" t="s">
        <v>4</v>
      </c>
      <c r="B555" s="4" t="s">
        <v>239</v>
      </c>
      <c r="C555" s="35" t="str">
        <f>CONCATENATE(Table1[[#This Row],[Base ]],"-",Table1[[#This Row],[Additive]])</f>
        <v>Mutton-Wild Lettuce</v>
      </c>
      <c r="D555" s="4">
        <v>0</v>
      </c>
      <c r="E555" s="4">
        <v>1</v>
      </c>
      <c r="F555" s="4">
        <v>1</v>
      </c>
      <c r="G555" s="4">
        <v>-1</v>
      </c>
      <c r="H555" s="4">
        <v>0</v>
      </c>
      <c r="I555" s="4">
        <v>0</v>
      </c>
      <c r="J555" s="4">
        <v>-1</v>
      </c>
      <c r="K555" s="20">
        <v>-725.95384242315504</v>
      </c>
      <c r="L555" s="20">
        <v>-744.09917160976795</v>
      </c>
      <c r="M555" s="20">
        <v>-791.56451667430804</v>
      </c>
      <c r="N555" s="20">
        <v>-231.63855288925001</v>
      </c>
      <c r="O555" s="20">
        <v>516.64363570560602</v>
      </c>
      <c r="P555" s="20" t="b">
        <f>IF(ISERROR(VLOOKUP(Table1[[#This Row],[Base ]],Stock,1,FALSE)),FALSE,TRUE)</f>
        <v>0</v>
      </c>
      <c r="Q555" s="29" t="b">
        <f>IF(ISERROR(VLOOKUP(Table1[[#This Row],[Additive]],Stock,1,FALSE)),FALSE,TRUE)</f>
        <v>1</v>
      </c>
    </row>
    <row r="556" spans="1:17" ht="12.75">
      <c r="A556" s="4" t="s">
        <v>4</v>
      </c>
      <c r="B556" s="4" t="s">
        <v>327</v>
      </c>
      <c r="C556" s="35" t="str">
        <f>CONCATENATE(Table1[[#This Row],[Base ]],"-",Table1[[#This Row],[Additive]])</f>
        <v>Mutton-Strawberry tea</v>
      </c>
      <c r="D556" s="4">
        <v>0</v>
      </c>
      <c r="E556" s="4">
        <v>1</v>
      </c>
      <c r="F556" s="4">
        <v>1</v>
      </c>
      <c r="G556" s="4">
        <v>-1</v>
      </c>
      <c r="H556" s="4">
        <v>0</v>
      </c>
      <c r="I556" s="4">
        <v>0</v>
      </c>
      <c r="J556" s="4">
        <v>-1</v>
      </c>
      <c r="K556" s="20">
        <v>-725.95384242315504</v>
      </c>
      <c r="L556" s="20">
        <v>-744.09917160976795</v>
      </c>
      <c r="M556" s="20">
        <v>-262.86328773186199</v>
      </c>
      <c r="N556" s="20">
        <v>-469.45408698670298</v>
      </c>
      <c r="O556" s="20">
        <v>538.40763771690683</v>
      </c>
      <c r="P556" s="20" t="b">
        <f>IF(ISERROR(VLOOKUP(Table1[[#This Row],[Base ]],Stock,1,FALSE)),FALSE,TRUE)</f>
        <v>0</v>
      </c>
      <c r="Q556" s="29" t="b">
        <f>IF(ISERROR(VLOOKUP(Table1[[#This Row],[Additive]],Stock,1,FALSE)),FALSE,TRUE)</f>
        <v>1</v>
      </c>
    </row>
    <row r="557" spans="1:17" ht="12.75">
      <c r="A557" s="3" t="s">
        <v>4</v>
      </c>
      <c r="B557" s="3" t="s">
        <v>58</v>
      </c>
      <c r="C557" s="13" t="str">
        <f>CONCATENATE(Table1[[#This Row],[Base ]],"-",Table1[[#This Row],[Additive]])</f>
        <v>Mutton-Asane</v>
      </c>
      <c r="D557" s="4">
        <v>0</v>
      </c>
      <c r="E557" s="4">
        <v>1</v>
      </c>
      <c r="F557" s="4">
        <v>1</v>
      </c>
      <c r="G557" s="4">
        <v>-1</v>
      </c>
      <c r="H557" s="4">
        <v>0</v>
      </c>
      <c r="I557" s="4">
        <v>0</v>
      </c>
      <c r="J557" s="4">
        <v>-1</v>
      </c>
      <c r="K557" s="20">
        <v>-725.95384242315504</v>
      </c>
      <c r="L557" s="20">
        <v>-744.09917160976795</v>
      </c>
      <c r="M557" s="20">
        <v>-902.93000000000097</v>
      </c>
      <c r="N557" s="20">
        <v>-111.5</v>
      </c>
      <c r="O557" s="20">
        <v>656.88832557142405</v>
      </c>
      <c r="P557" s="20" t="b">
        <f>IF(ISERROR(VLOOKUP(Table1[[#This Row],[Base ]],Stock,1,FALSE)),FALSE,TRUE)</f>
        <v>0</v>
      </c>
      <c r="Q557" s="29" t="b">
        <f>IF(ISERROR(VLOOKUP(Table1[[#This Row],[Additive]],Stock,1,FALSE)),FALSE,TRUE)</f>
        <v>0</v>
      </c>
    </row>
    <row r="558" spans="1:17" ht="12.75">
      <c r="A558" s="4" t="s">
        <v>4</v>
      </c>
      <c r="B558" s="4" t="s">
        <v>261</v>
      </c>
      <c r="C558" s="35" t="str">
        <f>CONCATENATE(Table1[[#This Row],[Base ]],"-",Table1[[#This Row],[Additive]])</f>
        <v>Mutton-Ginger Root</v>
      </c>
      <c r="D558" s="4">
        <v>0</v>
      </c>
      <c r="E558" s="4">
        <v>1</v>
      </c>
      <c r="F558" s="4">
        <v>1</v>
      </c>
      <c r="G558" s="4">
        <v>-1</v>
      </c>
      <c r="H558" s="4">
        <v>0</v>
      </c>
      <c r="I558" s="4">
        <v>1</v>
      </c>
      <c r="J558" s="4">
        <v>-1</v>
      </c>
      <c r="K558" s="20">
        <v>-725.95384242315504</v>
      </c>
      <c r="L558" s="20">
        <v>-744.09917160976795</v>
      </c>
      <c r="M558" s="20">
        <v>-142.624059601325</v>
      </c>
      <c r="N558" s="20">
        <v>-944.27768370168303</v>
      </c>
      <c r="O558" s="20">
        <v>616.72122732260186</v>
      </c>
      <c r="P558" s="20" t="b">
        <f>IF(ISERROR(VLOOKUP(Table1[[#This Row],[Base ]],Stock,1,FALSE)),FALSE,TRUE)</f>
        <v>0</v>
      </c>
      <c r="Q558" s="29" t="b">
        <f>IF(ISERROR(VLOOKUP(Table1[[#This Row],[Additive]],Stock,1,FALSE)),FALSE,TRUE)</f>
        <v>1</v>
      </c>
    </row>
    <row r="559" spans="1:17" ht="12.75">
      <c r="A559" s="4" t="s">
        <v>4</v>
      </c>
      <c r="B559" s="4" t="s">
        <v>335</v>
      </c>
      <c r="C559" s="35" t="str">
        <f>CONCATENATE(Table1[[#This Row],[Base ]],"-",Table1[[#This Row],[Additive]])</f>
        <v>Mutton-Pitcher plant</v>
      </c>
      <c r="D559" s="4">
        <v>0</v>
      </c>
      <c r="E559" s="4">
        <v>1</v>
      </c>
      <c r="F559" s="4">
        <v>1</v>
      </c>
      <c r="G559" s="4">
        <v>-1</v>
      </c>
      <c r="H559" s="4">
        <v>0</v>
      </c>
      <c r="I559" s="4">
        <v>0</v>
      </c>
      <c r="J559" s="4">
        <v>-1</v>
      </c>
      <c r="K559" s="20">
        <v>-725.95384242315504</v>
      </c>
      <c r="L559" s="20">
        <v>-744.09917160976795</v>
      </c>
      <c r="M559" s="20">
        <v>-895.406340669212</v>
      </c>
      <c r="N559" s="20">
        <v>-138.19299619963499</v>
      </c>
      <c r="O559" s="20">
        <v>629.15534056540025</v>
      </c>
      <c r="P559" s="20" t="b">
        <f>IF(ISERROR(VLOOKUP(Table1[[#This Row],[Base ]],Stock,1,FALSE)),FALSE,TRUE)</f>
        <v>0</v>
      </c>
      <c r="Q559" s="29" t="b">
        <f>IF(ISERROR(VLOOKUP(Table1[[#This Row],[Additive]],Stock,1,FALSE)),FALSE,TRUE)</f>
        <v>1</v>
      </c>
    </row>
    <row r="560" spans="1:17" ht="12.75">
      <c r="A560" s="4" t="s">
        <v>4</v>
      </c>
      <c r="B560" s="4" t="s">
        <v>30</v>
      </c>
      <c r="C560" s="35" t="str">
        <f>CONCATENATE(Table1[[#This Row],[Base ]],"-",Table1[[#This Row],[Additive]])</f>
        <v>Mutton-Meadowsweet</v>
      </c>
      <c r="D560" s="4">
        <v>0</v>
      </c>
      <c r="E560" s="4">
        <v>1</v>
      </c>
      <c r="F560" s="4">
        <v>1</v>
      </c>
      <c r="G560" s="4">
        <v>0</v>
      </c>
      <c r="H560" s="4">
        <v>0</v>
      </c>
      <c r="I560" s="4">
        <v>0</v>
      </c>
      <c r="J560" s="4">
        <v>0</v>
      </c>
      <c r="K560" s="20">
        <v>-725.95384242315504</v>
      </c>
      <c r="L560" s="20">
        <v>-744.09917160976795</v>
      </c>
      <c r="M560" s="20">
        <v>84.128924342540998</v>
      </c>
      <c r="N560" s="20">
        <v>-552.68875196573003</v>
      </c>
      <c r="O560" s="20">
        <v>832.38935466467365</v>
      </c>
      <c r="P560" s="20" t="b">
        <f>IF(ISERROR(VLOOKUP(Table1[[#This Row],[Base ]],Stock,1,FALSE)),FALSE,TRUE)</f>
        <v>0</v>
      </c>
      <c r="Q560" s="29" t="b">
        <f>IF(ISERROR(VLOOKUP(Table1[[#This Row],[Additive]],Stock,1,FALSE)),FALSE,TRUE)</f>
        <v>1</v>
      </c>
    </row>
    <row r="561" spans="1:17" ht="12.75">
      <c r="A561" s="4" t="s">
        <v>4</v>
      </c>
      <c r="B561" s="4" t="s">
        <v>276</v>
      </c>
      <c r="C561" s="35" t="str">
        <f>CONCATENATE(Table1[[#This Row],[Base ]],"-",Table1[[#This Row],[Additive]])</f>
        <v>Mutton-Spotted Sea Cucumber Meat</v>
      </c>
      <c r="D561" s="4">
        <v>0</v>
      </c>
      <c r="E561" s="4">
        <v>1</v>
      </c>
      <c r="F561" s="4">
        <v>1</v>
      </c>
      <c r="G561" s="4">
        <v>0</v>
      </c>
      <c r="H561" s="4">
        <v>0</v>
      </c>
      <c r="I561" s="4">
        <v>0</v>
      </c>
      <c r="J561" s="4">
        <v>0</v>
      </c>
      <c r="K561" s="20">
        <v>-725.95384242315504</v>
      </c>
      <c r="L561" s="20">
        <v>-744.09917160976795</v>
      </c>
      <c r="M561" s="20">
        <v>-38.433241157740497</v>
      </c>
      <c r="N561" s="20">
        <v>-861.75915644031898</v>
      </c>
      <c r="O561" s="20">
        <v>697.51591321967896</v>
      </c>
      <c r="P561" s="20" t="b">
        <f>IF(ISERROR(VLOOKUP(Table1[[#This Row],[Base ]],Stock,1,FALSE)),FALSE,TRUE)</f>
        <v>0</v>
      </c>
      <c r="Q561" s="29" t="b">
        <f>IF(ISERROR(VLOOKUP(Table1[[#This Row],[Additive]],Stock,1,FALSE)),FALSE,TRUE)</f>
        <v>0</v>
      </c>
    </row>
    <row r="562" spans="1:17" ht="12.75">
      <c r="A562" s="14" t="s">
        <v>360</v>
      </c>
      <c r="B562" s="14" t="s">
        <v>239</v>
      </c>
      <c r="C562" s="34" t="str">
        <f>CONCATENATE(Table1[[#This Row],[Base ]],"-",Table1[[#This Row],[Additive]])</f>
        <v>mutton-Wild Lettuce</v>
      </c>
      <c r="D562" s="15">
        <v>0</v>
      </c>
      <c r="E562" s="15">
        <v>1</v>
      </c>
      <c r="F562" s="15">
        <v>1</v>
      </c>
      <c r="G562" s="15">
        <v>0</v>
      </c>
      <c r="H562" s="15">
        <v>0</v>
      </c>
      <c r="I562" s="15">
        <v>0</v>
      </c>
      <c r="J562" s="15">
        <v>0</v>
      </c>
      <c r="K562" s="16">
        <v>-725.95384242315504</v>
      </c>
      <c r="L562" s="16">
        <v>-744.09917160976795</v>
      </c>
      <c r="M562" s="16">
        <v>-791.56451667430804</v>
      </c>
      <c r="N562" s="16">
        <v>-231.63855288925001</v>
      </c>
      <c r="O562" s="16">
        <v>516.64363570560602</v>
      </c>
      <c r="P562" s="16" t="b">
        <f>IF(ISERROR(VLOOKUP(Table1[[#This Row],[Base ]],Stock,1,FALSE)),FALSE,TRUE)</f>
        <v>0</v>
      </c>
      <c r="Q562" s="29" t="b">
        <f>IF(ISERROR(VLOOKUP(Table1[[#This Row],[Additive]],Stock,1,FALSE)),FALSE,TRUE)</f>
        <v>1</v>
      </c>
    </row>
    <row r="563" spans="1:17" ht="12.75">
      <c r="A563" s="3" t="s">
        <v>4</v>
      </c>
      <c r="B563" s="3" t="s">
        <v>240</v>
      </c>
      <c r="C563" s="13" t="str">
        <f>CONCATENATE(Table1[[#This Row],[Base ]],"-",Table1[[#This Row],[Additive]])</f>
        <v>Mutton-Cobra Hood</v>
      </c>
      <c r="D563" s="4">
        <v>0</v>
      </c>
      <c r="E563" s="4">
        <v>1</v>
      </c>
      <c r="F563" s="4">
        <v>1</v>
      </c>
      <c r="G563" s="4">
        <v>0</v>
      </c>
      <c r="H563" s="4">
        <v>0</v>
      </c>
      <c r="I563" s="4">
        <v>0</v>
      </c>
      <c r="J563" s="4">
        <v>0</v>
      </c>
      <c r="K563" s="20">
        <v>-725.95384242315504</v>
      </c>
      <c r="L563" s="20">
        <v>-744.09917160976795</v>
      </c>
      <c r="M563" s="20">
        <v>-669.55678031416903</v>
      </c>
      <c r="N563" s="20">
        <v>8.9167751640175403</v>
      </c>
      <c r="O563" s="20">
        <v>755.12491993718845</v>
      </c>
      <c r="P563" s="20" t="b">
        <f>IF(ISERROR(VLOOKUP(Table1[[#This Row],[Base ]],Stock,1,FALSE)),FALSE,TRUE)</f>
        <v>0</v>
      </c>
      <c r="Q563" s="29" t="b">
        <f>IF(ISERROR(VLOOKUP(Table1[[#This Row],[Additive]],Stock,1,FALSE)),FALSE,TRUE)</f>
        <v>0</v>
      </c>
    </row>
    <row r="564" spans="1:17" ht="12.75">
      <c r="A564" s="3" t="s">
        <v>4</v>
      </c>
      <c r="B564" s="3" t="s">
        <v>156</v>
      </c>
      <c r="C564" s="13" t="str">
        <f>CONCATENATE(Table1[[#This Row],[Base ]],"-",Table1[[#This Row],[Additive]])</f>
        <v>Mutton-Abdju Meat</v>
      </c>
      <c r="D564" s="4">
        <v>0</v>
      </c>
      <c r="E564" s="4">
        <v>1</v>
      </c>
      <c r="F564" s="4">
        <v>1</v>
      </c>
      <c r="G564" s="4">
        <v>0</v>
      </c>
      <c r="H564" s="4">
        <v>0</v>
      </c>
      <c r="I564" s="4">
        <v>0</v>
      </c>
      <c r="J564" s="4">
        <v>0</v>
      </c>
      <c r="K564" s="20">
        <v>-725.95384242315504</v>
      </c>
      <c r="L564" s="20">
        <v>-744.09917160976795</v>
      </c>
      <c r="M564" s="20">
        <v>93.650000000000105</v>
      </c>
      <c r="N564" s="20">
        <v>-507.95000000000101</v>
      </c>
      <c r="O564" s="20">
        <v>852.94600636076564</v>
      </c>
      <c r="P564" s="20" t="b">
        <f>IF(ISERROR(VLOOKUP(Table1[[#This Row],[Base ]],Stock,1,FALSE)),FALSE,TRUE)</f>
        <v>0</v>
      </c>
      <c r="Q564" s="29" t="b">
        <f>IF(ISERROR(VLOOKUP(Table1[[#This Row],[Additive]],Stock,1,FALSE)),FALSE,TRUE)</f>
        <v>0</v>
      </c>
    </row>
    <row r="565" spans="1:17" ht="12.75">
      <c r="A565" s="4" t="s">
        <v>4</v>
      </c>
      <c r="B565" s="4" t="s">
        <v>192</v>
      </c>
      <c r="C565" s="35" t="str">
        <f>CONCATENATE(Table1[[#This Row],[Base ]],"-",Table1[[#This Row],[Additive]])</f>
        <v>Mutton-Camel Meat</v>
      </c>
      <c r="D565" s="4">
        <v>0</v>
      </c>
      <c r="E565" s="4">
        <v>1</v>
      </c>
      <c r="F565" s="4">
        <v>1</v>
      </c>
      <c r="G565" s="4">
        <v>0</v>
      </c>
      <c r="H565" s="4">
        <v>0</v>
      </c>
      <c r="I565" s="4">
        <v>1</v>
      </c>
      <c r="J565" s="4">
        <v>0</v>
      </c>
      <c r="K565" s="20">
        <v>-725.95384242315504</v>
      </c>
      <c r="L565" s="20">
        <v>-744.09917160976795</v>
      </c>
      <c r="M565" s="20">
        <v>112.155719642069</v>
      </c>
      <c r="N565" s="20">
        <v>-546.23076697495503</v>
      </c>
      <c r="O565" s="20">
        <v>861.15012836199924</v>
      </c>
      <c r="P565" s="20" t="b">
        <f>IF(ISERROR(VLOOKUP(Table1[[#This Row],[Base ]],Stock,1,FALSE)),FALSE,TRUE)</f>
        <v>0</v>
      </c>
      <c r="Q565" s="29" t="b">
        <f>IF(ISERROR(VLOOKUP(Table1[[#This Row],[Additive]],Stock,1,FALSE)),FALSE,TRUE)</f>
        <v>0</v>
      </c>
    </row>
    <row r="566" spans="1:17" ht="12.75">
      <c r="A566" s="3" t="s">
        <v>4</v>
      </c>
      <c r="B566" s="3" t="s">
        <v>277</v>
      </c>
      <c r="C566" s="13" t="str">
        <f>CONCATENATE(Table1[[#This Row],[Base ]],"-",Table1[[#This Row],[Additive]])</f>
        <v>Mutton-Mandrake Root</v>
      </c>
      <c r="D566" s="4">
        <v>0</v>
      </c>
      <c r="E566" s="4">
        <v>1</v>
      </c>
      <c r="F566" s="4">
        <v>1</v>
      </c>
      <c r="G566" s="4">
        <v>0</v>
      </c>
      <c r="H566" s="4">
        <v>0</v>
      </c>
      <c r="I566" s="4">
        <v>0</v>
      </c>
      <c r="J566" s="4">
        <v>0</v>
      </c>
      <c r="K566" s="20">
        <v>-725.95384242315504</v>
      </c>
      <c r="L566" s="20">
        <v>-744.09917160976795</v>
      </c>
      <c r="M566" s="20">
        <v>164.59941871136701</v>
      </c>
      <c r="N566" s="20">
        <v>-864.75710830130299</v>
      </c>
      <c r="O566" s="20">
        <v>898.68985117446971</v>
      </c>
      <c r="P566" s="20" t="b">
        <f>IF(ISERROR(VLOOKUP(Table1[[#This Row],[Base ]],Stock,1,FALSE)),FALSE,TRUE)</f>
        <v>0</v>
      </c>
      <c r="Q566" s="29" t="b">
        <f>IF(ISERROR(VLOOKUP(Table1[[#This Row],[Additive]],Stock,1,FALSE)),FALSE,TRUE)</f>
        <v>0</v>
      </c>
    </row>
    <row r="567" spans="1:17" ht="12.75">
      <c r="A567" s="3" t="s">
        <v>4</v>
      </c>
      <c r="B567" s="3" t="s">
        <v>77</v>
      </c>
      <c r="C567" s="13" t="str">
        <f>CONCATENATE(Table1[[#This Row],[Base ]],"-",Table1[[#This Row],[Additive]])</f>
        <v>Mutton-Rhubarb</v>
      </c>
      <c r="D567" s="4">
        <v>0</v>
      </c>
      <c r="E567" s="4">
        <v>1</v>
      </c>
      <c r="F567" s="4">
        <v>1</v>
      </c>
      <c r="G567" s="4">
        <v>0</v>
      </c>
      <c r="H567" s="4">
        <v>0</v>
      </c>
      <c r="I567" s="4">
        <v>0</v>
      </c>
      <c r="J567" s="4">
        <v>0</v>
      </c>
      <c r="K567" s="20">
        <v>-725.95384242315504</v>
      </c>
      <c r="L567" s="20">
        <v>-744.09917160976795</v>
      </c>
      <c r="M567" s="20">
        <v>175.11061859342999</v>
      </c>
      <c r="N567" s="20">
        <v>-787.48552642256004</v>
      </c>
      <c r="O567" s="20">
        <v>902.10838522377696</v>
      </c>
      <c r="P567" s="20" t="b">
        <f>IF(ISERROR(VLOOKUP(Table1[[#This Row],[Base ]],Stock,1,FALSE)),FALSE,TRUE)</f>
        <v>0</v>
      </c>
      <c r="Q567" s="29" t="b">
        <f>IF(ISERROR(VLOOKUP(Table1[[#This Row],[Additive]],Stock,1,FALSE)),FALSE,TRUE)</f>
        <v>0</v>
      </c>
    </row>
    <row r="568" spans="1:17" ht="12.75">
      <c r="A568" s="3" t="s">
        <v>4</v>
      </c>
      <c r="B568" s="3" t="s">
        <v>272</v>
      </c>
      <c r="C568" s="13" t="str">
        <f>CONCATENATE(Table1[[#This Row],[Base ]],"-",Table1[[#This Row],[Additive]])</f>
        <v>Mutton-Fire Lily</v>
      </c>
      <c r="D568" s="4">
        <v>0</v>
      </c>
      <c r="E568" s="4">
        <v>0</v>
      </c>
      <c r="F568" s="4">
        <v>0</v>
      </c>
      <c r="G568" s="4">
        <v>0</v>
      </c>
      <c r="H568" s="4">
        <v>0</v>
      </c>
      <c r="I568" s="4">
        <v>0</v>
      </c>
      <c r="J568" s="4">
        <v>0</v>
      </c>
      <c r="K568" s="20">
        <v>-725.95384242315504</v>
      </c>
      <c r="L568" s="20">
        <v>-744.09917160976795</v>
      </c>
      <c r="M568" s="20">
        <v>330.62624186938001</v>
      </c>
      <c r="N568" s="20">
        <v>-594.40353447522602</v>
      </c>
      <c r="O568" s="20">
        <v>1067.1317905023432</v>
      </c>
      <c r="P568" s="20" t="b">
        <f>IF(ISERROR(VLOOKUP(Table1[[#This Row],[Base ]],Stock,1,FALSE)),FALSE,TRUE)</f>
        <v>0</v>
      </c>
      <c r="Q568" s="29" t="b">
        <f>IF(ISERROR(VLOOKUP(Table1[[#This Row],[Additive]],Stock,1,FALSE)),FALSE,TRUE)</f>
        <v>0</v>
      </c>
    </row>
    <row r="569" spans="1:17" ht="12.75">
      <c r="A569" s="3" t="s">
        <v>4</v>
      </c>
      <c r="B569" s="3" t="s">
        <v>266</v>
      </c>
      <c r="C569" s="13" t="str">
        <f>CONCATENATE(Table1[[#This Row],[Base ]],"-",Table1[[#This Row],[Additive]])</f>
        <v>Mutton-Pulmonaria Opal</v>
      </c>
      <c r="D569" s="4">
        <v>0</v>
      </c>
      <c r="E569" s="4">
        <v>0</v>
      </c>
      <c r="F569" s="4">
        <v>0</v>
      </c>
      <c r="G569" s="4">
        <v>0</v>
      </c>
      <c r="H569" s="4">
        <v>0</v>
      </c>
      <c r="I569" s="4">
        <v>0</v>
      </c>
      <c r="J569" s="4">
        <v>0</v>
      </c>
      <c r="K569" s="20">
        <v>-725.95384242315504</v>
      </c>
      <c r="L569" s="20">
        <v>-744.09917160976795</v>
      </c>
      <c r="M569" s="20">
        <v>573.59627464291702</v>
      </c>
      <c r="N569" s="20">
        <v>-817.65683915672901</v>
      </c>
      <c r="O569" s="20">
        <v>1301.6302229210071</v>
      </c>
      <c r="P569" s="20" t="b">
        <f>IF(ISERROR(VLOOKUP(Table1[[#This Row],[Base ]],Stock,1,FALSE)),FALSE,TRUE)</f>
        <v>0</v>
      </c>
      <c r="Q569" s="29" t="b">
        <f>IF(ISERROR(VLOOKUP(Table1[[#This Row],[Additive]],Stock,1,FALSE)),FALSE,TRUE)</f>
        <v>0</v>
      </c>
    </row>
    <row r="570" spans="1:17" ht="12.75">
      <c r="A570" s="14" t="s">
        <v>4</v>
      </c>
      <c r="B570" s="14" t="s">
        <v>234</v>
      </c>
      <c r="C570" s="34" t="str">
        <f>CONCATENATE(Table1[[#This Row],[Base ]],"-",Table1[[#This Row],[Additive]])</f>
        <v>Mutton-Dead Tongue</v>
      </c>
      <c r="D570" s="15">
        <v>0</v>
      </c>
      <c r="E570" s="15">
        <v>1</v>
      </c>
      <c r="F570" s="15">
        <v>1</v>
      </c>
      <c r="G570" s="15">
        <v>0</v>
      </c>
      <c r="H570" s="15">
        <v>0</v>
      </c>
      <c r="I570" s="15">
        <v>0</v>
      </c>
      <c r="J570" s="15">
        <v>0</v>
      </c>
      <c r="K570" s="16">
        <v>-725.95384242315504</v>
      </c>
      <c r="L570" s="16">
        <v>-744.09917160976795</v>
      </c>
      <c r="M570" s="16">
        <v>-817.58907164135303</v>
      </c>
      <c r="N570" s="16">
        <v>-675.20627087302398</v>
      </c>
      <c r="O570" s="16">
        <v>114.64400117666229</v>
      </c>
      <c r="P570" s="16" t="b">
        <f>IF(ISERROR(VLOOKUP(Table1[[#This Row],[Base ]],Stock,1,FALSE)),FALSE,TRUE)</f>
        <v>0</v>
      </c>
      <c r="Q570" s="29" t="b">
        <f>IF(ISERROR(VLOOKUP(Table1[[#This Row],[Additive]],Stock,1,FALSE)),FALSE,TRUE)</f>
        <v>0</v>
      </c>
    </row>
    <row r="571" spans="1:17" ht="12.75">
      <c r="A571" s="14" t="s">
        <v>4</v>
      </c>
      <c r="B571" s="14" t="s">
        <v>5</v>
      </c>
      <c r="C571" s="34" t="str">
        <f>CONCATENATE(Table1[[#This Row],[Base ]],"-",Table1[[#This Row],[Additive]])</f>
        <v>Mutton-Leeks</v>
      </c>
      <c r="D571" s="15">
        <v>0</v>
      </c>
      <c r="E571" s="15">
        <v>2</v>
      </c>
      <c r="F571" s="15">
        <v>2</v>
      </c>
      <c r="G571" s="15">
        <v>-1</v>
      </c>
      <c r="H571" s="15">
        <v>0</v>
      </c>
      <c r="I571" s="15">
        <v>0</v>
      </c>
      <c r="J571" s="15">
        <v>-1</v>
      </c>
      <c r="K571" s="16">
        <v>-725.95384242315504</v>
      </c>
      <c r="L571" s="16">
        <v>-744.09917160976795</v>
      </c>
      <c r="M571" s="16">
        <v>-694.88763872276797</v>
      </c>
      <c r="N571" s="16">
        <v>-936.714164179661</v>
      </c>
      <c r="O571" s="16">
        <v>195.10418851232768</v>
      </c>
      <c r="P571" s="16" t="b">
        <f>IF(ISERROR(VLOOKUP(Table1[[#This Row],[Base ]],Stock,1,FALSE)),FALSE,TRUE)</f>
        <v>0</v>
      </c>
      <c r="Q571" s="29" t="b">
        <f>IF(ISERROR(VLOOKUP(Table1[[#This Row],[Additive]],Stock,1,FALSE)),FALSE,TRUE)</f>
        <v>0</v>
      </c>
    </row>
    <row r="572" spans="1:17" ht="12.75">
      <c r="A572" s="3" t="s">
        <v>236</v>
      </c>
      <c r="B572" s="3" t="s">
        <v>284</v>
      </c>
      <c r="C572" s="13" t="str">
        <f>CONCATENATE(Table1[[#This Row],[Base ]],"-",Table1[[#This Row],[Additive]])</f>
        <v>Nature's Jug-Crumpled Leaf Basil</v>
      </c>
      <c r="D572" s="4">
        <v>0</v>
      </c>
      <c r="E572" s="4">
        <v>1</v>
      </c>
      <c r="F572" s="4">
        <v>0</v>
      </c>
      <c r="G572" s="4">
        <v>0</v>
      </c>
      <c r="H572" s="4">
        <v>0</v>
      </c>
      <c r="I572" s="4">
        <v>0</v>
      </c>
      <c r="J572" s="4">
        <v>0</v>
      </c>
      <c r="K572" s="20">
        <v>-733.56202740104095</v>
      </c>
      <c r="L572" s="20">
        <v>-126.406980416252</v>
      </c>
      <c r="M572" s="20">
        <v>0.4</v>
      </c>
      <c r="N572" s="20">
        <v>387.75</v>
      </c>
      <c r="O572" s="20">
        <v>896.13484374696907</v>
      </c>
      <c r="P572" s="20" t="b">
        <f>IF(ISERROR(VLOOKUP(Table1[[#This Row],[Base ]],Stock,1,FALSE)),FALSE,TRUE)</f>
        <v>0</v>
      </c>
      <c r="Q572" s="29" t="b">
        <f>IF(ISERROR(VLOOKUP(Table1[[#This Row],[Additive]],Stock,1,FALSE)),FALSE,TRUE)</f>
        <v>0</v>
      </c>
    </row>
    <row r="573" spans="1:17" ht="12.75">
      <c r="A573" s="3" t="s">
        <v>1</v>
      </c>
      <c r="B573" s="3" t="s">
        <v>64</v>
      </c>
      <c r="C573" s="13" t="str">
        <f>CONCATENATE(Table1[[#This Row],[Base ]],"-",Table1[[#This Row],[Additive]])</f>
        <v>Oil-Hyssop</v>
      </c>
      <c r="D573" s="4">
        <v>0</v>
      </c>
      <c r="E573" s="4">
        <v>0</v>
      </c>
      <c r="F573" s="4">
        <v>0</v>
      </c>
      <c r="G573" s="4">
        <v>0</v>
      </c>
      <c r="H573" s="4">
        <v>0</v>
      </c>
      <c r="I573" s="4">
        <v>0</v>
      </c>
      <c r="J573" s="4">
        <v>0</v>
      </c>
      <c r="K573" s="20">
        <v>270.24</v>
      </c>
      <c r="L573" s="20">
        <v>700.60000000000105</v>
      </c>
      <c r="M573" s="20">
        <v>-552.96093578725402</v>
      </c>
      <c r="N573" s="20">
        <v>109.043071241482</v>
      </c>
      <c r="O573" s="20">
        <v>1013.7057663065857</v>
      </c>
      <c r="P573" s="20" t="b">
        <f>IF(ISERROR(VLOOKUP(Table1[[#This Row],[Base ]],Stock,1,FALSE)),FALSE,TRUE)</f>
        <v>0</v>
      </c>
      <c r="Q573" s="29" t="b">
        <f>IF(ISERROR(VLOOKUP(Table1[[#This Row],[Additive]],Stock,1,FALSE)),FALSE,TRUE)</f>
        <v>1</v>
      </c>
    </row>
    <row r="574" spans="1:17" ht="12.75">
      <c r="A574" s="3" t="s">
        <v>1</v>
      </c>
      <c r="B574" s="3" t="s">
        <v>108</v>
      </c>
      <c r="C574" s="13" t="str">
        <f>CONCATENATE(Table1[[#This Row],[Base ]],"-",Table1[[#This Row],[Additive]])</f>
        <v>Oil-Quamash</v>
      </c>
      <c r="D574" s="4">
        <v>0</v>
      </c>
      <c r="E574" s="4">
        <v>0</v>
      </c>
      <c r="F574" s="4">
        <v>0</v>
      </c>
      <c r="G574" s="4">
        <v>0</v>
      </c>
      <c r="H574" s="4">
        <v>0</v>
      </c>
      <c r="I574" s="4">
        <v>0</v>
      </c>
      <c r="J574" s="4">
        <v>0</v>
      </c>
      <c r="K574" s="20">
        <v>270.24</v>
      </c>
      <c r="L574" s="20">
        <v>700.60000000000105</v>
      </c>
      <c r="M574" s="20">
        <v>-738.40325966010005</v>
      </c>
      <c r="N574" s="20">
        <v>32.589353690850103</v>
      </c>
      <c r="O574" s="20">
        <v>1209.7931429959924</v>
      </c>
      <c r="P574" s="20" t="b">
        <f>IF(ISERROR(VLOOKUP(Table1[[#This Row],[Base ]],Stock,1,FALSE)),FALSE,TRUE)</f>
        <v>0</v>
      </c>
      <c r="Q574" s="29" t="b">
        <f>IF(ISERROR(VLOOKUP(Table1[[#This Row],[Additive]],Stock,1,FALSE)),FALSE,TRUE)</f>
        <v>0</v>
      </c>
    </row>
    <row r="575" spans="1:17" ht="12.75">
      <c r="A575" s="4" t="s">
        <v>2</v>
      </c>
      <c r="B575" s="4" t="s">
        <v>158</v>
      </c>
      <c r="C575" s="35" t="str">
        <f>CONCATENATE(Table1[[#This Row],[Base ]],"-",Table1[[#This Row],[Additive]])</f>
        <v>Onions-Acorn's Cap</v>
      </c>
      <c r="D575" s="4">
        <v>0</v>
      </c>
      <c r="E575" s="4">
        <v>0</v>
      </c>
      <c r="F575" s="4">
        <v>0</v>
      </c>
      <c r="G575" s="4">
        <v>0</v>
      </c>
      <c r="H575" s="4">
        <v>0</v>
      </c>
      <c r="I575" s="4">
        <v>1</v>
      </c>
      <c r="J575" s="4">
        <v>0</v>
      </c>
      <c r="K575" s="20">
        <v>477.780000000016</v>
      </c>
      <c r="L575" s="20">
        <v>502.280000000001</v>
      </c>
      <c r="M575" s="20">
        <v>83.598309227260799</v>
      </c>
      <c r="N575" s="20">
        <v>-196.158903396401</v>
      </c>
      <c r="O575" s="20">
        <v>801.99507923555029</v>
      </c>
      <c r="P575" s="20" t="b">
        <f>IF(ISERROR(VLOOKUP(Table1[[#This Row],[Base ]],Stock,1,FALSE)),FALSE,TRUE)</f>
        <v>0</v>
      </c>
      <c r="Q575" s="29" t="b">
        <f>IF(ISERROR(VLOOKUP(Table1[[#This Row],[Additive]],Stock,1,FALSE)),FALSE,TRUE)</f>
        <v>0</v>
      </c>
    </row>
    <row r="576" spans="1:17" ht="12.75">
      <c r="A576" s="3" t="s">
        <v>2</v>
      </c>
      <c r="B576" s="3" t="s">
        <v>126</v>
      </c>
      <c r="C576" s="13" t="str">
        <f>CONCATENATE(Table1[[#This Row],[Base ]],"-",Table1[[#This Row],[Additive]])</f>
        <v>Onions-Revivia</v>
      </c>
      <c r="D576" s="4">
        <v>0</v>
      </c>
      <c r="E576" s="4">
        <v>1</v>
      </c>
      <c r="F576" s="4">
        <v>1</v>
      </c>
      <c r="G576" s="4">
        <v>0</v>
      </c>
      <c r="H576" s="4">
        <v>0</v>
      </c>
      <c r="I576" s="4">
        <v>1</v>
      </c>
      <c r="J576" s="4">
        <v>0</v>
      </c>
      <c r="K576" s="20">
        <v>477.780000000016</v>
      </c>
      <c r="L576" s="20">
        <v>502.280000000001</v>
      </c>
      <c r="M576" s="20">
        <v>-392.08686643588999</v>
      </c>
      <c r="N576" s="20">
        <v>182.17624407102301</v>
      </c>
      <c r="O576" s="20">
        <v>926.89523673544738</v>
      </c>
      <c r="P576" s="20" t="b">
        <f>IF(ISERROR(VLOOKUP(Table1[[#This Row],[Base ]],Stock,1,FALSE)),FALSE,TRUE)</f>
        <v>0</v>
      </c>
      <c r="Q576" s="29" t="b">
        <f>IF(ISERROR(VLOOKUP(Table1[[#This Row],[Additive]],Stock,1,FALSE)),FALSE,TRUE)</f>
        <v>0</v>
      </c>
    </row>
    <row r="577" spans="1:17" ht="12.75">
      <c r="A577" s="3" t="s">
        <v>2</v>
      </c>
      <c r="B577" s="3" t="s">
        <v>333</v>
      </c>
      <c r="C577" s="13" t="str">
        <f>CONCATENATE(Table1[[#This Row],[Base ]],"-",Table1[[#This Row],[Additive]])</f>
        <v>Onions-Scorpions Brood</v>
      </c>
      <c r="D577" s="4">
        <v>0</v>
      </c>
      <c r="E577" s="4">
        <v>0</v>
      </c>
      <c r="F577" s="4">
        <v>0</v>
      </c>
      <c r="G577" s="4">
        <v>0</v>
      </c>
      <c r="H577" s="4">
        <v>0</v>
      </c>
      <c r="I577" s="4">
        <v>1</v>
      </c>
      <c r="J577" s="4">
        <v>0</v>
      </c>
      <c r="K577" s="20">
        <v>477.780000000016</v>
      </c>
      <c r="L577" s="20">
        <v>502.280000000001</v>
      </c>
      <c r="M577" s="20">
        <v>-464.69149139410598</v>
      </c>
      <c r="N577" s="20">
        <v>767.65474774340896</v>
      </c>
      <c r="O577" s="20">
        <v>979.12015035466311</v>
      </c>
      <c r="P577" s="20" t="b">
        <f>IF(ISERROR(VLOOKUP(Table1[[#This Row],[Base ]],Stock,1,FALSE)),FALSE,TRUE)</f>
        <v>0</v>
      </c>
      <c r="Q577" s="29" t="b">
        <f>IF(ISERROR(VLOOKUP(Table1[[#This Row],[Additive]],Stock,1,FALSE)),FALSE,TRUE)</f>
        <v>0</v>
      </c>
    </row>
    <row r="578" spans="1:17" ht="12.75">
      <c r="A578" s="3" t="s">
        <v>2</v>
      </c>
      <c r="B578" s="3" t="s">
        <v>165</v>
      </c>
      <c r="C578" s="13" t="str">
        <f>CONCATENATE(Table1[[#This Row],[Base ]],"-",Table1[[#This Row],[Additive]])</f>
        <v>Onions-Verdant Two-Lobe</v>
      </c>
      <c r="D578" s="4">
        <v>0</v>
      </c>
      <c r="E578" s="4">
        <v>0</v>
      </c>
      <c r="F578" s="4">
        <v>0</v>
      </c>
      <c r="G578" s="4">
        <v>0</v>
      </c>
      <c r="H578" s="4">
        <v>0</v>
      </c>
      <c r="I578" s="4">
        <v>0</v>
      </c>
      <c r="J578" s="4">
        <v>0</v>
      </c>
      <c r="K578" s="20">
        <v>477.780000000016</v>
      </c>
      <c r="L578" s="20">
        <v>502.280000000001</v>
      </c>
      <c r="M578" s="20">
        <v>-370.85440539596402</v>
      </c>
      <c r="N578" s="20">
        <v>-102.211449014861</v>
      </c>
      <c r="O578" s="20">
        <v>1041.9166309997534</v>
      </c>
      <c r="P578" s="20" t="b">
        <f>IF(ISERROR(VLOOKUP(Table1[[#This Row],[Base ]],Stock,1,FALSE)),FALSE,TRUE)</f>
        <v>0</v>
      </c>
      <c r="Q578" s="29" t="b">
        <f>IF(ISERROR(VLOOKUP(Table1[[#This Row],[Additive]],Stock,1,FALSE)),FALSE,TRUE)</f>
        <v>0</v>
      </c>
    </row>
    <row r="579" spans="1:17" ht="12.75">
      <c r="A579" s="4" t="s">
        <v>200</v>
      </c>
      <c r="B579" s="4" t="s">
        <v>273</v>
      </c>
      <c r="C579" s="35" t="str">
        <f>CONCATENATE(Table1[[#This Row],[Base ]],"-",Table1[[#This Row],[Additive]])</f>
        <v>Oyster Meat-Shrubby Basil</v>
      </c>
      <c r="D579" s="4">
        <v>0</v>
      </c>
      <c r="E579" s="4">
        <v>2</v>
      </c>
      <c r="F579" s="4">
        <v>3</v>
      </c>
      <c r="G579" s="4">
        <v>0</v>
      </c>
      <c r="H579" s="4">
        <v>-1</v>
      </c>
      <c r="I579" s="4">
        <v>0</v>
      </c>
      <c r="J579" s="4">
        <v>0</v>
      </c>
      <c r="K579" s="20">
        <v>856.03599488714303</v>
      </c>
      <c r="L579" s="20">
        <v>-722.59129465318995</v>
      </c>
      <c r="M579" s="20">
        <v>450.785607643893</v>
      </c>
      <c r="N579" s="20">
        <v>-747.70256757973596</v>
      </c>
      <c r="O579" s="20">
        <v>406.02764978360227</v>
      </c>
      <c r="P579" s="20" t="b">
        <f>IF(ISERROR(VLOOKUP(Table1[[#This Row],[Base ]],Stock,1,FALSE)),FALSE,TRUE)</f>
        <v>0</v>
      </c>
      <c r="Q579" s="29" t="b">
        <f>IF(ISERROR(VLOOKUP(Table1[[#This Row],[Additive]],Stock,1,FALSE)),FALSE,TRUE)</f>
        <v>0</v>
      </c>
    </row>
    <row r="580" spans="1:17" ht="12.75">
      <c r="A580" s="4" t="s">
        <v>222</v>
      </c>
      <c r="B580" s="3" t="s">
        <v>165</v>
      </c>
      <c r="C580" s="13" t="str">
        <f>CONCATENATE(Table1[[#This Row],[Base ]],"-",Table1[[#This Row],[Additive]])</f>
        <v>Pale Dhamasa-Verdant Two-Lobe</v>
      </c>
      <c r="D580" s="4">
        <v>0</v>
      </c>
      <c r="E580" s="4">
        <v>-3</v>
      </c>
      <c r="F580" s="4">
        <v>-3</v>
      </c>
      <c r="G580" s="4">
        <v>-8</v>
      </c>
      <c r="H580" s="4">
        <v>9</v>
      </c>
      <c r="I580" s="4">
        <v>8</v>
      </c>
      <c r="J580" s="4">
        <v>7</v>
      </c>
      <c r="K580" s="20">
        <v>-349.37413954297801</v>
      </c>
      <c r="L580" s="20">
        <v>-55.089808989210603</v>
      </c>
      <c r="M580" s="20">
        <v>-370.85440539596402</v>
      </c>
      <c r="N580" s="20">
        <v>-102.211449014861</v>
      </c>
      <c r="O580" s="20">
        <v>51.786588802719329</v>
      </c>
      <c r="P580" s="20" t="b">
        <f>IF(ISERROR(VLOOKUP(Table1[[#This Row],[Base ]],Stock,1,FALSE)),FALSE,TRUE)</f>
        <v>1</v>
      </c>
      <c r="Q580" s="29" t="b">
        <f>IF(ISERROR(VLOOKUP(Table1[[#This Row],[Additive]],Stock,1,FALSE)),FALSE,TRUE)</f>
        <v>0</v>
      </c>
    </row>
    <row r="581" spans="1:17" ht="12.75">
      <c r="A581" s="4" t="s">
        <v>222</v>
      </c>
      <c r="B581" s="4" t="s">
        <v>338</v>
      </c>
      <c r="C581" s="35" t="str">
        <f>CONCATENATE(Table1[[#This Row],[Base ]],"-",Table1[[#This Row],[Additive]])</f>
        <v>Pale Dhamasa-Altar's Blessing</v>
      </c>
      <c r="D581" s="4">
        <v>0</v>
      </c>
      <c r="E581" s="4">
        <v>-1</v>
      </c>
      <c r="F581" s="4">
        <v>-1</v>
      </c>
      <c r="G581" s="4">
        <v>0</v>
      </c>
      <c r="H581" s="4" t="s">
        <v>340</v>
      </c>
      <c r="I581" s="4">
        <v>0</v>
      </c>
      <c r="J581" s="4">
        <v>1</v>
      </c>
      <c r="K581" s="20">
        <v>-349.37413954297801</v>
      </c>
      <c r="L581" s="20">
        <v>-55.089808989210603</v>
      </c>
      <c r="M581" s="20">
        <v>-995.56778527020106</v>
      </c>
      <c r="N581" s="20">
        <v>-501.94256272364203</v>
      </c>
      <c r="O581" s="20">
        <v>785.64852911354978</v>
      </c>
      <c r="P581" s="20" t="b">
        <f>IF(ISERROR(VLOOKUP(Table1[[#This Row],[Base ]],Stock,1,FALSE)),FALSE,TRUE)</f>
        <v>1</v>
      </c>
      <c r="Q581" s="29" t="b">
        <f>IF(ISERROR(VLOOKUP(Table1[[#This Row],[Additive]],Stock,1,FALSE)),FALSE,TRUE)</f>
        <v>0</v>
      </c>
    </row>
    <row r="582" spans="1:17" ht="12.75">
      <c r="A582" s="4" t="s">
        <v>222</v>
      </c>
      <c r="B582" s="4" t="s">
        <v>239</v>
      </c>
      <c r="C582" s="35" t="str">
        <f>CONCATENATE(Table1[[#This Row],[Base ]],"-",Table1[[#This Row],[Additive]])</f>
        <v>Pale Dhamasa-Wild Lettuce</v>
      </c>
      <c r="D582" s="4">
        <v>0</v>
      </c>
      <c r="E582" s="4">
        <v>1</v>
      </c>
      <c r="F582" s="4">
        <v>-3</v>
      </c>
      <c r="G582" s="4">
        <v>0</v>
      </c>
      <c r="H582" s="4">
        <v>2</v>
      </c>
      <c r="I582" s="4">
        <v>-2</v>
      </c>
      <c r="J582" s="4">
        <v>3</v>
      </c>
      <c r="K582" s="20">
        <v>-349.37413954297801</v>
      </c>
      <c r="L582" s="20">
        <v>-55.089808989210603</v>
      </c>
      <c r="M582" s="20">
        <v>-791.56451667430804</v>
      </c>
      <c r="N582" s="20">
        <v>-231.63855288925001</v>
      </c>
      <c r="O582" s="20">
        <v>476.13211254884874</v>
      </c>
      <c r="P582" s="20" t="b">
        <f>IF(ISERROR(VLOOKUP(Table1[[#This Row],[Base ]],Stock,1,FALSE)),FALSE,TRUE)</f>
        <v>1</v>
      </c>
      <c r="Q582" s="29" t="b">
        <f>IF(ISERROR(VLOOKUP(Table1[[#This Row],[Additive]],Stock,1,FALSE)),FALSE,TRUE)</f>
        <v>1</v>
      </c>
    </row>
    <row r="583" spans="1:17" ht="12.75">
      <c r="A583" s="4" t="s">
        <v>222</v>
      </c>
      <c r="B583" s="4" t="s">
        <v>336</v>
      </c>
      <c r="C583" s="35" t="str">
        <f>CONCATENATE(Table1[[#This Row],[Base ]],"-",Table1[[#This Row],[Additive]])</f>
        <v>Pale Dhamasa-Blue Tarafern</v>
      </c>
      <c r="D583" s="4">
        <v>0</v>
      </c>
      <c r="E583" s="4">
        <v>0</v>
      </c>
      <c r="F583" s="4">
        <v>0</v>
      </c>
      <c r="G583" s="4">
        <v>0</v>
      </c>
      <c r="H583" s="4">
        <v>1</v>
      </c>
      <c r="I583" s="4">
        <v>1</v>
      </c>
      <c r="J583" s="4">
        <v>1</v>
      </c>
      <c r="K583" s="20">
        <v>-349.37413954297801</v>
      </c>
      <c r="L583" s="20">
        <v>-55.089808989210603</v>
      </c>
      <c r="M583" s="20">
        <v>-658.89195570260495</v>
      </c>
      <c r="N583" s="20">
        <v>777.74305473310596</v>
      </c>
      <c r="O583" s="20">
        <v>888.48852407678248</v>
      </c>
      <c r="P583" s="20" t="b">
        <f>IF(ISERROR(VLOOKUP(Table1[[#This Row],[Base ]],Stock,1,FALSE)),FALSE,TRUE)</f>
        <v>1</v>
      </c>
      <c r="Q583" s="29" t="b">
        <f>IF(ISERROR(VLOOKUP(Table1[[#This Row],[Additive]],Stock,1,FALSE)),FALSE,TRUE)</f>
        <v>1</v>
      </c>
    </row>
    <row r="584" spans="1:17" ht="12.75">
      <c r="A584" s="3" t="s">
        <v>196</v>
      </c>
      <c r="B584" s="3" t="s">
        <v>107</v>
      </c>
      <c r="C584" s="13" t="str">
        <f>CONCATENATE(Table1[[#This Row],[Base ]],"-",Table1[[#This Row],[Additive]])</f>
        <v>Phagrus Meat-Gnemnon</v>
      </c>
      <c r="D584" s="4">
        <v>0</v>
      </c>
      <c r="E584" s="4">
        <v>0</v>
      </c>
      <c r="F584" s="4">
        <v>1</v>
      </c>
      <c r="G584" s="4">
        <v>1</v>
      </c>
      <c r="H584" s="4">
        <v>0</v>
      </c>
      <c r="I584" s="4">
        <v>0</v>
      </c>
      <c r="J584" s="4">
        <v>0</v>
      </c>
      <c r="K584" s="20">
        <v>21.304132676519899</v>
      </c>
      <c r="L584" s="20">
        <v>-621.85390101048199</v>
      </c>
      <c r="M584" s="20">
        <v>-865.93355850552302</v>
      </c>
      <c r="N584" s="20">
        <v>-906.34648599843501</v>
      </c>
      <c r="O584" s="20">
        <v>931.73319763072186</v>
      </c>
      <c r="P584" s="20" t="b">
        <f>IF(ISERROR(VLOOKUP(Table1[[#This Row],[Base ]],Stock,1,FALSE)),FALSE,TRUE)</f>
        <v>0</v>
      </c>
      <c r="Q584" s="29" t="b">
        <f>IF(ISERROR(VLOOKUP(Table1[[#This Row],[Additive]],Stock,1,FALSE)),FALSE,TRUE)</f>
        <v>0</v>
      </c>
    </row>
    <row r="585" spans="1:17" ht="12.75">
      <c r="A585" s="4" t="s">
        <v>315</v>
      </c>
      <c r="B585" s="4" t="s">
        <v>76</v>
      </c>
      <c r="C585" s="35" t="str">
        <f>CONCATENATE(Table1[[#This Row],[Base ]],"-",Table1[[#This Row],[Additive]])</f>
        <v>Queen Lionfish-Harrow</v>
      </c>
      <c r="D585" s="4">
        <v>0</v>
      </c>
      <c r="E585" s="4">
        <v>-3</v>
      </c>
      <c r="F585" s="4">
        <v>0</v>
      </c>
      <c r="G585" s="4">
        <v>0</v>
      </c>
      <c r="H585" s="4">
        <v>3</v>
      </c>
      <c r="I585" s="4">
        <v>0</v>
      </c>
      <c r="J585" s="4">
        <v>-3</v>
      </c>
      <c r="K585" s="20">
        <v>366.16812950205298</v>
      </c>
      <c r="L585" s="20">
        <v>370.191716101135</v>
      </c>
      <c r="M585" s="20">
        <v>372.40380795234398</v>
      </c>
      <c r="N585" s="20">
        <v>409.14982919841202</v>
      </c>
      <c r="O585" s="20">
        <v>39.454001848173156</v>
      </c>
      <c r="P585" s="20" t="b">
        <f>IF(ISERROR(VLOOKUP(Table1[[#This Row],[Base ]],Stock,1,FALSE)),FALSE,TRUE)</f>
        <v>0</v>
      </c>
      <c r="Q585" s="29" t="b">
        <f>IF(ISERROR(VLOOKUP(Table1[[#This Row],[Additive]],Stock,1,FALSE)),FALSE,TRUE)</f>
        <v>0</v>
      </c>
    </row>
    <row r="586" spans="1:17" ht="12.75">
      <c r="A586" s="4" t="s">
        <v>341</v>
      </c>
      <c r="B586" s="4" t="s">
        <v>276</v>
      </c>
      <c r="C586" s="35" t="str">
        <f>CONCATENATE(Table1[[#This Row],[Base ]],"-",Table1[[#This Row],[Additive]])</f>
        <v>Ribbonfish meat-Spotted Sea Cucumber Meat</v>
      </c>
      <c r="D586" s="4">
        <v>0</v>
      </c>
      <c r="E586" s="4">
        <v>0</v>
      </c>
      <c r="F586" s="4">
        <v>0</v>
      </c>
      <c r="G586" s="4">
        <v>1</v>
      </c>
      <c r="H586" s="4">
        <v>1</v>
      </c>
      <c r="I586" s="4">
        <v>0</v>
      </c>
      <c r="J586" s="4">
        <v>0</v>
      </c>
      <c r="K586" s="20">
        <v>718.13212208788502</v>
      </c>
      <c r="L586" s="20">
        <v>-562.655509470693</v>
      </c>
      <c r="M586" s="20">
        <v>-38.433241157740497</v>
      </c>
      <c r="N586" s="20">
        <v>-861.75915644031898</v>
      </c>
      <c r="O586" s="20">
        <v>813.54418472109808</v>
      </c>
      <c r="P586" s="20" t="b">
        <f>IF(ISERROR(VLOOKUP(Table1[[#This Row],[Base ]],Stock,1,FALSE)),FALSE,TRUE)</f>
        <v>0</v>
      </c>
      <c r="Q586" s="29" t="b">
        <f>IF(ISERROR(VLOOKUP(Table1[[#This Row],[Additive]],Stock,1,FALSE)),FALSE,TRUE)</f>
        <v>0</v>
      </c>
    </row>
    <row r="587" spans="1:17" ht="12.75">
      <c r="A587" s="3" t="s">
        <v>341</v>
      </c>
      <c r="B587" s="3" t="s">
        <v>269</v>
      </c>
      <c r="C587" s="13" t="str">
        <f>CONCATENATE(Table1[[#This Row],[Base ]],"-",Table1[[#This Row],[Additive]])</f>
        <v>Ribbonfish meat-Eye of Osiris</v>
      </c>
      <c r="D587" s="4">
        <v>0</v>
      </c>
      <c r="E587" s="4">
        <v>0</v>
      </c>
      <c r="F587" s="4">
        <v>0</v>
      </c>
      <c r="G587" s="4">
        <v>0</v>
      </c>
      <c r="H587" s="4">
        <v>0</v>
      </c>
      <c r="I587" s="4">
        <v>0</v>
      </c>
      <c r="J587" s="4">
        <v>0</v>
      </c>
      <c r="K587" s="20">
        <v>718.13212208788502</v>
      </c>
      <c r="L587" s="20">
        <v>-562.655509470693</v>
      </c>
      <c r="M587" s="20">
        <v>-331.36082349860999</v>
      </c>
      <c r="N587" s="20">
        <v>-630.32787884628397</v>
      </c>
      <c r="O587" s="20">
        <v>1051.6724739255678</v>
      </c>
      <c r="P587" s="20" t="b">
        <f>IF(ISERROR(VLOOKUP(Table1[[#This Row],[Base ]],Stock,1,FALSE)),FALSE,TRUE)</f>
        <v>0</v>
      </c>
      <c r="Q587" s="29" t="b">
        <f>IF(ISERROR(VLOOKUP(Table1[[#This Row],[Additive]],Stock,1,FALSE)),FALSE,TRUE)</f>
        <v>0</v>
      </c>
    </row>
    <row r="588" spans="1:17" ht="12.75">
      <c r="A588" s="3" t="s">
        <v>341</v>
      </c>
      <c r="B588" s="3" t="s">
        <v>120</v>
      </c>
      <c r="C588" s="13" t="str">
        <f>CONCATENATE(Table1[[#This Row],[Base ]],"-",Table1[[#This Row],[Additive]])</f>
        <v>Ribbonfish meat-Schisandra</v>
      </c>
      <c r="D588" s="4">
        <v>0</v>
      </c>
      <c r="E588" s="4">
        <v>0</v>
      </c>
      <c r="F588" s="4">
        <v>0</v>
      </c>
      <c r="G588" s="4">
        <v>0</v>
      </c>
      <c r="H588" s="4">
        <v>0</v>
      </c>
      <c r="I588" s="4">
        <v>0</v>
      </c>
      <c r="J588" s="4">
        <v>0</v>
      </c>
      <c r="K588" s="20">
        <v>718.13212208788502</v>
      </c>
      <c r="L588" s="20">
        <v>-562.655509470693</v>
      </c>
      <c r="M588" s="20">
        <v>-457.02597131341503</v>
      </c>
      <c r="N588" s="20">
        <v>-729.71076945063305</v>
      </c>
      <c r="O588" s="20">
        <v>1186.9726215770706</v>
      </c>
      <c r="P588" s="20" t="b">
        <f>IF(ISERROR(VLOOKUP(Table1[[#This Row],[Base ]],Stock,1,FALSE)),FALSE,TRUE)</f>
        <v>0</v>
      </c>
      <c r="Q588" s="29" t="b">
        <f>IF(ISERROR(VLOOKUP(Table1[[#This Row],[Additive]],Stock,1,FALSE)),FALSE,TRUE)</f>
        <v>0</v>
      </c>
    </row>
    <row r="589" spans="1:17" ht="12.75">
      <c r="A589" s="3" t="s">
        <v>342</v>
      </c>
      <c r="B589" s="3" t="s">
        <v>318</v>
      </c>
      <c r="C589" s="13" t="str">
        <f>CONCATENATE(Table1[[#This Row],[Base ]],"-",Table1[[#This Row],[Additive]])</f>
        <v>Rotten Fish-Oxyrynchus Meat</v>
      </c>
      <c r="D589" s="4">
        <v>0</v>
      </c>
      <c r="E589" s="4">
        <v>0</v>
      </c>
      <c r="F589" s="4">
        <v>0</v>
      </c>
      <c r="G589" s="4">
        <v>2</v>
      </c>
      <c r="H589" s="4">
        <v>-2</v>
      </c>
      <c r="I589" s="4">
        <v>-2</v>
      </c>
      <c r="J589" s="4">
        <v>0</v>
      </c>
      <c r="K589" s="20">
        <v>965.40359023138706</v>
      </c>
      <c r="L589" s="20">
        <v>817.21352017338404</v>
      </c>
      <c r="M589" s="20">
        <v>512.30242092657204</v>
      </c>
      <c r="N589" s="20">
        <v>818.19852916165803</v>
      </c>
      <c r="O589" s="20">
        <v>453.10223997250068</v>
      </c>
      <c r="P589" s="20" t="b">
        <f>IF(ISERROR(VLOOKUP(Table1[[#This Row],[Base ]],Stock,1,FALSE)),FALSE,TRUE)</f>
        <v>0</v>
      </c>
      <c r="Q589" s="29" t="b">
        <f>IF(ISERROR(VLOOKUP(Table1[[#This Row],[Additive]],Stock,1,FALSE)),FALSE,TRUE)</f>
        <v>0</v>
      </c>
    </row>
    <row r="590" spans="1:17" ht="12.75">
      <c r="A590" s="3" t="s">
        <v>342</v>
      </c>
      <c r="B590" s="3" t="s">
        <v>78</v>
      </c>
      <c r="C590" s="13" t="str">
        <f>CONCATENATE(Table1[[#This Row],[Base ]],"-",Table1[[#This Row],[Additive]])</f>
        <v>Rotten Fish-Rubydora</v>
      </c>
      <c r="D590" s="4">
        <v>0</v>
      </c>
      <c r="E590" s="4">
        <v>0</v>
      </c>
      <c r="F590" s="4">
        <v>0</v>
      </c>
      <c r="G590" s="4">
        <v>2</v>
      </c>
      <c r="H590" s="4">
        <v>-1</v>
      </c>
      <c r="I590" s="4">
        <v>-1</v>
      </c>
      <c r="J590" s="4">
        <v>0</v>
      </c>
      <c r="K590" s="20">
        <v>965.40359023138706</v>
      </c>
      <c r="L590" s="20">
        <v>817.21352017338404</v>
      </c>
      <c r="M590" s="20">
        <v>479.23017959973703</v>
      </c>
      <c r="N590" s="20">
        <v>569.48114469608004</v>
      </c>
      <c r="O590" s="20">
        <v>545.65182586044648</v>
      </c>
      <c r="P590" s="20" t="b">
        <f>IF(ISERROR(VLOOKUP(Table1[[#This Row],[Base ]],Stock,1,FALSE)),FALSE,TRUE)</f>
        <v>0</v>
      </c>
      <c r="Q590" s="29" t="b">
        <f>IF(ISERROR(VLOOKUP(Table1[[#This Row],[Additive]],Stock,1,FALSE)),FALSE,TRUE)</f>
        <v>0</v>
      </c>
    </row>
    <row r="591" spans="1:17" ht="12.75">
      <c r="A591" s="3" t="s">
        <v>342</v>
      </c>
      <c r="B591" s="3" t="s">
        <v>106</v>
      </c>
      <c r="C591" s="13" t="str">
        <f>CONCATENATE(Table1[[#This Row],[Base ]],"-",Table1[[#This Row],[Additive]])</f>
        <v>Rotten Fish-Cranesbill</v>
      </c>
      <c r="D591" s="4">
        <v>0</v>
      </c>
      <c r="E591" s="4">
        <v>0</v>
      </c>
      <c r="F591" s="4">
        <v>0</v>
      </c>
      <c r="G591" s="4">
        <v>2</v>
      </c>
      <c r="H591" s="4">
        <v>-2</v>
      </c>
      <c r="I591" s="4">
        <v>-2</v>
      </c>
      <c r="J591" s="4">
        <v>0</v>
      </c>
      <c r="K591" s="20">
        <v>965.40359023138706</v>
      </c>
      <c r="L591" s="20">
        <v>817.21352017338404</v>
      </c>
      <c r="M591" s="20">
        <v>970.88545921136995</v>
      </c>
      <c r="N591" s="20">
        <v>269.84190804535899</v>
      </c>
      <c r="O591" s="20">
        <v>547.3990616096695</v>
      </c>
      <c r="P591" s="20" t="b">
        <f>IF(ISERROR(VLOOKUP(Table1[[#This Row],[Base ]],Stock,1,FALSE)),FALSE,TRUE)</f>
        <v>0</v>
      </c>
      <c r="Q591" s="29" t="b">
        <f>IF(ISERROR(VLOOKUP(Table1[[#This Row],[Additive]],Stock,1,FALSE)),FALSE,TRUE)</f>
        <v>0</v>
      </c>
    </row>
    <row r="592" spans="1:17" ht="12.75">
      <c r="A592" s="3" t="s">
        <v>342</v>
      </c>
      <c r="B592" s="3" t="s">
        <v>96</v>
      </c>
      <c r="C592" s="13" t="str">
        <f>CONCATENATE(Table1[[#This Row],[Base ]],"-",Table1[[#This Row],[Additive]])</f>
        <v>Rotten Fish-Tagetese</v>
      </c>
      <c r="D592" s="4">
        <v>0</v>
      </c>
      <c r="E592" s="4">
        <v>0</v>
      </c>
      <c r="F592" s="4">
        <v>-2</v>
      </c>
      <c r="G592" s="4">
        <v>2</v>
      </c>
      <c r="H592" s="4">
        <v>-3</v>
      </c>
      <c r="I592" s="4">
        <v>2</v>
      </c>
      <c r="J592" s="4">
        <v>0</v>
      </c>
      <c r="K592" s="20">
        <v>965.40359023138706</v>
      </c>
      <c r="L592" s="20">
        <v>817.21352017338404</v>
      </c>
      <c r="M592" s="20">
        <v>368.487121753797</v>
      </c>
      <c r="N592" s="20">
        <v>957.06880546827495</v>
      </c>
      <c r="O592" s="20">
        <v>613.08137401545082</v>
      </c>
      <c r="P592" s="20" t="b">
        <f>IF(ISERROR(VLOOKUP(Table1[[#This Row],[Base ]],Stock,1,FALSE)),FALSE,TRUE)</f>
        <v>0</v>
      </c>
      <c r="Q592" s="29" t="b">
        <f>IF(ISERROR(VLOOKUP(Table1[[#This Row],[Additive]],Stock,1,FALSE)),FALSE,TRUE)</f>
        <v>0</v>
      </c>
    </row>
    <row r="593" spans="1:17" ht="12.75">
      <c r="A593" s="14" t="s">
        <v>342</v>
      </c>
      <c r="B593" s="14" t="s">
        <v>68</v>
      </c>
      <c r="C593" s="34" t="str">
        <f>CONCATENATE(Table1[[#This Row],[Base ]],"-",Table1[[#This Row],[Additive]])</f>
        <v>Rotten Fish-Lungclot</v>
      </c>
      <c r="D593" s="15">
        <v>0</v>
      </c>
      <c r="E593" s="15">
        <v>0</v>
      </c>
      <c r="F593" s="15">
        <v>0</v>
      </c>
      <c r="G593" s="15">
        <v>2</v>
      </c>
      <c r="H593" s="15">
        <v>-1</v>
      </c>
      <c r="I593" s="15">
        <v>-1</v>
      </c>
      <c r="J593" s="15">
        <v>0</v>
      </c>
      <c r="K593" s="16">
        <v>965.40359023138706</v>
      </c>
      <c r="L593" s="16">
        <v>817.21352017338404</v>
      </c>
      <c r="M593" s="16">
        <v>982.80604505761505</v>
      </c>
      <c r="N593" s="16">
        <v>883.418585202847</v>
      </c>
      <c r="O593" s="16">
        <v>68.454043485643169</v>
      </c>
      <c r="P593" s="16" t="b">
        <f>IF(ISERROR(VLOOKUP(Table1[[#This Row],[Base ]],Stock,1,FALSE)),FALSE,TRUE)</f>
        <v>0</v>
      </c>
      <c r="Q593" s="29" t="b">
        <f>IF(ISERROR(VLOOKUP(Table1[[#This Row],[Additive]],Stock,1,FALSE)),FALSE,TRUE)</f>
        <v>0</v>
      </c>
    </row>
    <row r="594" spans="1:17" ht="12.75">
      <c r="A594" s="4" t="s">
        <v>320</v>
      </c>
      <c r="B594" s="3" t="s">
        <v>330</v>
      </c>
      <c r="C594" s="13" t="str">
        <f>CONCATENATE(Table1[[#This Row],[Base ]],"-",Table1[[#This Row],[Additive]])</f>
        <v>Royal Jelly-Tilefish Meat</v>
      </c>
      <c r="D594" s="4">
        <v>0</v>
      </c>
      <c r="E594" s="4">
        <v>2</v>
      </c>
      <c r="F594" s="4">
        <v>0</v>
      </c>
      <c r="G594" s="4">
        <v>-1</v>
      </c>
      <c r="H594" s="4">
        <v>0</v>
      </c>
      <c r="I594" s="4">
        <v>-1</v>
      </c>
      <c r="J594" s="4">
        <v>0</v>
      </c>
      <c r="K594" s="20">
        <v>-790.90207500793895</v>
      </c>
      <c r="L594" s="20">
        <v>20.749574943705898</v>
      </c>
      <c r="M594" s="20">
        <v>-784.21125914012703</v>
      </c>
      <c r="N594" s="20">
        <v>42.738986401116897</v>
      </c>
      <c r="O594" s="20">
        <v>22.98480439812969</v>
      </c>
      <c r="P594" s="20" t="b">
        <f>IF(ISERROR(VLOOKUP(Table1[[#This Row],[Base ]],Stock,1,FALSE)),FALSE,TRUE)</f>
        <v>0</v>
      </c>
      <c r="Q594" s="29" t="b">
        <f>IF(ISERROR(VLOOKUP(Table1[[#This Row],[Additive]],Stock,1,FALSE)),FALSE,TRUE)</f>
        <v>0</v>
      </c>
    </row>
    <row r="595" spans="1:17" ht="12.75">
      <c r="A595" s="4" t="s">
        <v>320</v>
      </c>
      <c r="B595" s="3" t="s">
        <v>98</v>
      </c>
      <c r="C595" s="13" t="str">
        <f>CONCATENATE(Table1[[#This Row],[Base ]],"-",Table1[[#This Row],[Additive]])</f>
        <v>Royal Jelly-Elegia</v>
      </c>
      <c r="D595" s="4">
        <v>0</v>
      </c>
      <c r="E595" s="4">
        <v>2</v>
      </c>
      <c r="F595" s="4">
        <v>0</v>
      </c>
      <c r="G595" s="4">
        <v>-3</v>
      </c>
      <c r="H595" s="4">
        <v>0</v>
      </c>
      <c r="I595" s="4">
        <v>-1</v>
      </c>
      <c r="J595" s="4">
        <v>-3</v>
      </c>
      <c r="K595" s="20">
        <v>-790.90207500793895</v>
      </c>
      <c r="L595" s="20">
        <v>20.749574943705898</v>
      </c>
      <c r="M595" s="20">
        <v>-741.86962030759003</v>
      </c>
      <c r="N595" s="20">
        <v>13.5431609468919</v>
      </c>
      <c r="O595" s="20">
        <v>49.559197094336042</v>
      </c>
      <c r="P595" s="20" t="b">
        <f>IF(ISERROR(VLOOKUP(Table1[[#This Row],[Base ]],Stock,1,FALSE)),FALSE,TRUE)</f>
        <v>0</v>
      </c>
      <c r="Q595" s="29" t="b">
        <f>IF(ISERROR(VLOOKUP(Table1[[#This Row],[Additive]],Stock,1,FALSE)),FALSE,TRUE)</f>
        <v>0</v>
      </c>
    </row>
    <row r="596" spans="1:17" ht="12.75">
      <c r="A596" s="4" t="s">
        <v>320</v>
      </c>
      <c r="B596" s="4" t="s">
        <v>293</v>
      </c>
      <c r="C596" s="35" t="str">
        <f>CONCATENATE(Table1[[#This Row],[Base ]],"-",Table1[[#This Row],[Additive]])</f>
        <v>Royal Jelly-Sky Gladialia</v>
      </c>
      <c r="D596" s="4">
        <v>0</v>
      </c>
      <c r="E596" s="4">
        <v>2</v>
      </c>
      <c r="F596" s="4">
        <v>0</v>
      </c>
      <c r="G596" s="4">
        <v>-2</v>
      </c>
      <c r="H596" s="4">
        <v>0</v>
      </c>
      <c r="I596" s="4">
        <v>-2</v>
      </c>
      <c r="J596" s="4">
        <v>0</v>
      </c>
      <c r="K596" s="20">
        <v>-790.90207500793895</v>
      </c>
      <c r="L596" s="20">
        <v>20.749574943705898</v>
      </c>
      <c r="M596" s="20">
        <v>-854.52803886539698</v>
      </c>
      <c r="N596" s="20">
        <v>60.008057393043998</v>
      </c>
      <c r="O596" s="20">
        <v>74.762903374705445</v>
      </c>
      <c r="P596" s="20" t="b">
        <f>IF(ISERROR(VLOOKUP(Table1[[#This Row],[Base ]],Stock,1,FALSE)),FALSE,TRUE)</f>
        <v>0</v>
      </c>
      <c r="Q596" s="29" t="b">
        <f>IF(ISERROR(VLOOKUP(Table1[[#This Row],[Additive]],Stock,1,FALSE)),FALSE,TRUE)</f>
        <v>0</v>
      </c>
    </row>
    <row r="597" spans="1:17" ht="12.75">
      <c r="A597" s="4" t="s">
        <v>320</v>
      </c>
      <c r="B597" s="4" t="s">
        <v>72</v>
      </c>
      <c r="C597" s="35" t="str">
        <f>CONCATENATE(Table1[[#This Row],[Base ]],"-",Table1[[#This Row],[Additive]])</f>
        <v>Royal Jelly-Myrrh</v>
      </c>
      <c r="D597" s="4">
        <v>0</v>
      </c>
      <c r="E597" s="4">
        <v>5</v>
      </c>
      <c r="F597" s="4">
        <v>-4</v>
      </c>
      <c r="G597" s="4">
        <v>4</v>
      </c>
      <c r="H597" s="4">
        <v>0</v>
      </c>
      <c r="I597" s="4">
        <v>-2</v>
      </c>
      <c r="J597" s="4">
        <v>-4</v>
      </c>
      <c r="K597" s="20">
        <v>-790.90207500793895</v>
      </c>
      <c r="L597" s="20">
        <v>20.749574943705898</v>
      </c>
      <c r="M597" s="20">
        <v>-904</v>
      </c>
      <c r="N597" s="20">
        <v>-5.7000000000000099</v>
      </c>
      <c r="O597" s="20">
        <v>116.14956156702695</v>
      </c>
      <c r="P597" s="20" t="b">
        <f>IF(ISERROR(VLOOKUP(Table1[[#This Row],[Base ]],Stock,1,FALSE)),FALSE,TRUE)</f>
        <v>0</v>
      </c>
      <c r="Q597" s="29" t="b">
        <f>IF(ISERROR(VLOOKUP(Table1[[#This Row],[Additive]],Stock,1,FALSE)),FALSE,TRUE)</f>
        <v>0</v>
      </c>
    </row>
    <row r="598" spans="1:17" ht="12.75">
      <c r="A598" s="4" t="s">
        <v>320</v>
      </c>
      <c r="B598" s="3" t="s">
        <v>179</v>
      </c>
      <c r="C598" s="13" t="str">
        <f>CONCATENATE(Table1[[#This Row],[Base ]],"-",Table1[[#This Row],[Additive]])</f>
        <v>Royal Jelly-Azure Tristeria</v>
      </c>
      <c r="D598" s="4">
        <v>0</v>
      </c>
      <c r="E598" s="4">
        <v>2</v>
      </c>
      <c r="F598" s="4">
        <v>0</v>
      </c>
      <c r="G598" s="4">
        <v>-1</v>
      </c>
      <c r="H598" s="4">
        <v>0</v>
      </c>
      <c r="I598" s="4">
        <v>-1</v>
      </c>
      <c r="J598" s="4">
        <v>0</v>
      </c>
      <c r="K598" s="20">
        <v>-790.90207500793895</v>
      </c>
      <c r="L598" s="20">
        <v>20.749574943705898</v>
      </c>
      <c r="M598" s="20">
        <v>-949.88722087902295</v>
      </c>
      <c r="N598" s="20">
        <v>255.978849438997</v>
      </c>
      <c r="O598" s="20">
        <v>283.91739676749444</v>
      </c>
      <c r="P598" s="20" t="b">
        <f>IF(ISERROR(VLOOKUP(Table1[[#This Row],[Base ]],Stock,1,FALSE)),FALSE,TRUE)</f>
        <v>0</v>
      </c>
      <c r="Q598" s="29" t="b">
        <f>IF(ISERROR(VLOOKUP(Table1[[#This Row],[Additive]],Stock,1,FALSE)),FALSE,TRUE)</f>
        <v>0</v>
      </c>
    </row>
    <row r="599" spans="1:17" ht="12.75">
      <c r="A599" s="4" t="s">
        <v>320</v>
      </c>
      <c r="B599" s="4" t="s">
        <v>52</v>
      </c>
      <c r="C599" s="35" t="str">
        <f>CONCATENATE(Table1[[#This Row],[Base ]],"-",Table1[[#This Row],[Additive]])</f>
        <v>Royal Jelly-Caraway</v>
      </c>
      <c r="D599" s="4">
        <v>0</v>
      </c>
      <c r="E599" s="4">
        <v>2</v>
      </c>
      <c r="F599" s="4">
        <v>0</v>
      </c>
      <c r="G599" s="4">
        <v>-1</v>
      </c>
      <c r="H599" s="4">
        <v>0</v>
      </c>
      <c r="I599" s="4">
        <v>-1</v>
      </c>
      <c r="J599" s="4">
        <v>0</v>
      </c>
      <c r="K599" s="20">
        <v>-790.90207500793895</v>
      </c>
      <c r="L599" s="20">
        <v>20.749574943705898</v>
      </c>
      <c r="M599" s="20">
        <v>-920.20121233201303</v>
      </c>
      <c r="N599" s="20">
        <v>334.86039250150202</v>
      </c>
      <c r="O599" s="20">
        <v>339.68201692108585</v>
      </c>
      <c r="P599" s="20" t="b">
        <f>IF(ISERROR(VLOOKUP(Table1[[#This Row],[Base ]],Stock,1,FALSE)),FALSE,TRUE)</f>
        <v>0</v>
      </c>
      <c r="Q599" s="29" t="b">
        <f>IF(ISERROR(VLOOKUP(Table1[[#This Row],[Additive]],Stock,1,FALSE)),FALSE,TRUE)</f>
        <v>0</v>
      </c>
    </row>
    <row r="600" spans="1:17" ht="12.75">
      <c r="A600" s="4" t="s">
        <v>320</v>
      </c>
      <c r="B600" s="3" t="s">
        <v>312</v>
      </c>
      <c r="C600" s="13" t="str">
        <f>CONCATENATE(Table1[[#This Row],[Base ]],"-",Table1[[#This Row],[Additive]])</f>
        <v>Royal Jelly-Paradise Lily</v>
      </c>
      <c r="D600" s="4">
        <v>0</v>
      </c>
      <c r="E600" s="4">
        <v>1</v>
      </c>
      <c r="F600" s="4">
        <v>0</v>
      </c>
      <c r="G600" s="4">
        <v>-1</v>
      </c>
      <c r="H600" s="4">
        <v>0</v>
      </c>
      <c r="I600" s="4">
        <v>-1</v>
      </c>
      <c r="J600" s="4">
        <v>0</v>
      </c>
      <c r="K600" s="20">
        <v>-790.90207500793895</v>
      </c>
      <c r="L600" s="20">
        <v>20.749574943705898</v>
      </c>
      <c r="M600" s="20">
        <v>-695.62013475415995</v>
      </c>
      <c r="N600" s="20">
        <v>352.46085944292901</v>
      </c>
      <c r="O600" s="20">
        <v>345.12465052883317</v>
      </c>
      <c r="P600" s="20" t="b">
        <f>IF(ISERROR(VLOOKUP(Table1[[#This Row],[Base ]],Stock,1,FALSE)),FALSE,TRUE)</f>
        <v>0</v>
      </c>
      <c r="Q600" s="29" t="b">
        <f>IF(ISERROR(VLOOKUP(Table1[[#This Row],[Additive]],Stock,1,FALSE)),FALSE,TRUE)</f>
        <v>0</v>
      </c>
    </row>
    <row r="601" spans="1:17" ht="12.75">
      <c r="A601" s="4" t="s">
        <v>320</v>
      </c>
      <c r="B601" s="3" t="s">
        <v>172</v>
      </c>
      <c r="C601" s="13" t="str">
        <f>CONCATENATE(Table1[[#This Row],[Base ]],"-",Table1[[#This Row],[Additive]])</f>
        <v>Royal Jelly-Dueling Serpents</v>
      </c>
      <c r="D601" s="4">
        <v>0</v>
      </c>
      <c r="E601" s="4">
        <v>2</v>
      </c>
      <c r="F601" s="4">
        <v>0</v>
      </c>
      <c r="G601" s="4">
        <v>-1</v>
      </c>
      <c r="H601" s="4">
        <v>0</v>
      </c>
      <c r="I601" s="4">
        <v>-1</v>
      </c>
      <c r="J601" s="4">
        <v>0</v>
      </c>
      <c r="K601" s="20">
        <v>-790.90207500793895</v>
      </c>
      <c r="L601" s="20">
        <v>20.749574943705898</v>
      </c>
      <c r="M601" s="20">
        <v>-454.39434117043402</v>
      </c>
      <c r="N601" s="20">
        <v>133.464876780694</v>
      </c>
      <c r="O601" s="20">
        <v>354.88335294946762</v>
      </c>
      <c r="P601" s="20" t="b">
        <f>IF(ISERROR(VLOOKUP(Table1[[#This Row],[Base ]],Stock,1,FALSE)),FALSE,TRUE)</f>
        <v>0</v>
      </c>
      <c r="Q601" s="29" t="b">
        <f>IF(ISERROR(VLOOKUP(Table1[[#This Row],[Additive]],Stock,1,FALSE)),FALSE,TRUE)</f>
        <v>0</v>
      </c>
    </row>
    <row r="602" spans="1:17" ht="12.75">
      <c r="A602" s="4" t="s">
        <v>320</v>
      </c>
      <c r="B602" s="4" t="s">
        <v>167</v>
      </c>
      <c r="C602" s="35" t="str">
        <f>CONCATENATE(Table1[[#This Row],[Base ]],"-",Table1[[#This Row],[Additive]])</f>
        <v>Royal Jelly-Fire Allspice</v>
      </c>
      <c r="D602" s="4">
        <v>0</v>
      </c>
      <c r="E602" s="4">
        <v>2</v>
      </c>
      <c r="F602" s="4">
        <v>0</v>
      </c>
      <c r="G602" s="4">
        <v>-1</v>
      </c>
      <c r="H602" s="4">
        <v>0</v>
      </c>
      <c r="I602" s="4">
        <v>-1</v>
      </c>
      <c r="J602" s="4">
        <v>0</v>
      </c>
      <c r="K602" s="20">
        <v>-790.90207500793895</v>
      </c>
      <c r="L602" s="20">
        <v>20.749574943705898</v>
      </c>
      <c r="M602" s="20">
        <v>-543.49122429784995</v>
      </c>
      <c r="N602" s="20">
        <v>-235.75536170987499</v>
      </c>
      <c r="O602" s="20">
        <v>356.38029066819547</v>
      </c>
      <c r="P602" s="20" t="b">
        <f>IF(ISERROR(VLOOKUP(Table1[[#This Row],[Base ]],Stock,1,FALSE)),FALSE,TRUE)</f>
        <v>0</v>
      </c>
      <c r="Q602" s="29" t="b">
        <f>IF(ISERROR(VLOOKUP(Table1[[#This Row],[Additive]],Stock,1,FALSE)),FALSE,TRUE)</f>
        <v>0</v>
      </c>
    </row>
    <row r="603" spans="1:17" ht="12.75">
      <c r="A603" s="4" t="s">
        <v>320</v>
      </c>
      <c r="B603" s="4" t="s">
        <v>79</v>
      </c>
      <c r="C603" s="35" t="str">
        <f>CONCATENATE(Table1[[#This Row],[Base ]],"-",Table1[[#This Row],[Additive]])</f>
        <v>Royal Jelly-Rubia</v>
      </c>
      <c r="D603" s="4">
        <v>0</v>
      </c>
      <c r="E603" s="4">
        <v>2</v>
      </c>
      <c r="F603" s="4">
        <v>-4</v>
      </c>
      <c r="G603" s="4">
        <v>-4</v>
      </c>
      <c r="H603" s="4">
        <v>0</v>
      </c>
      <c r="I603" s="4">
        <v>-1</v>
      </c>
      <c r="J603" s="4">
        <v>0</v>
      </c>
      <c r="K603" s="20">
        <v>-790.90207500793895</v>
      </c>
      <c r="L603" s="20">
        <v>20.749574943705898</v>
      </c>
      <c r="M603" s="20">
        <v>-486.86339479372702</v>
      </c>
      <c r="N603" s="20">
        <v>218.66021101519701</v>
      </c>
      <c r="O603" s="20">
        <v>362.77836062342806</v>
      </c>
      <c r="P603" s="20" t="b">
        <f>IF(ISERROR(VLOOKUP(Table1[[#This Row],[Base ]],Stock,1,FALSE)),FALSE,TRUE)</f>
        <v>0</v>
      </c>
      <c r="Q603" s="29" t="b">
        <f>IF(ISERROR(VLOOKUP(Table1[[#This Row],[Additive]],Stock,1,FALSE)),FALSE,TRUE)</f>
        <v>0</v>
      </c>
    </row>
    <row r="604" spans="1:17" ht="12.75">
      <c r="A604" s="4" t="s">
        <v>320</v>
      </c>
      <c r="B604" s="3" t="s">
        <v>296</v>
      </c>
      <c r="C604" s="13" t="str">
        <f>CONCATENATE(Table1[[#This Row],[Base ]],"-",Table1[[#This Row],[Additive]])</f>
        <v>Royal Jelly-Blood Root</v>
      </c>
      <c r="D604" s="4">
        <v>0</v>
      </c>
      <c r="E604" s="4">
        <v>1</v>
      </c>
      <c r="F604" s="4">
        <v>0</v>
      </c>
      <c r="G604" s="4">
        <v>0</v>
      </c>
      <c r="H604" s="4">
        <v>0</v>
      </c>
      <c r="I604" s="4">
        <v>0</v>
      </c>
      <c r="J604" s="4">
        <v>0</v>
      </c>
      <c r="K604" s="20">
        <v>-790.90207500793895</v>
      </c>
      <c r="L604" s="20">
        <v>20.749574943705898</v>
      </c>
      <c r="M604" s="20">
        <v>-690.95000000000095</v>
      </c>
      <c r="N604" s="20">
        <v>407.64</v>
      </c>
      <c r="O604" s="20">
        <v>399.59306587906696</v>
      </c>
      <c r="P604" s="20" t="b">
        <f>IF(ISERROR(VLOOKUP(Table1[[#This Row],[Base ]],Stock,1,FALSE)),FALSE,TRUE)</f>
        <v>0</v>
      </c>
      <c r="Q604" s="29" t="b">
        <f>IF(ISERROR(VLOOKUP(Table1[[#This Row],[Additive]],Stock,1,FALSE)),FALSE,TRUE)</f>
        <v>0</v>
      </c>
    </row>
    <row r="605" spans="1:17" ht="12.75">
      <c r="A605" s="4" t="s">
        <v>320</v>
      </c>
      <c r="B605" s="4" t="s">
        <v>67</v>
      </c>
      <c r="C605" s="35" t="str">
        <f>CONCATENATE(Table1[[#This Row],[Base ]],"-",Table1[[#This Row],[Additive]])</f>
        <v>Royal Jelly-Liquorice</v>
      </c>
      <c r="D605" s="4">
        <v>0</v>
      </c>
      <c r="E605" s="4">
        <v>-4</v>
      </c>
      <c r="F605" s="4">
        <v>0</v>
      </c>
      <c r="G605" s="4">
        <v>-1</v>
      </c>
      <c r="H605" s="4">
        <v>5</v>
      </c>
      <c r="I605" s="4">
        <v>1</v>
      </c>
      <c r="J605" s="4">
        <v>0</v>
      </c>
      <c r="K605" s="20">
        <v>-790.90207500793895</v>
      </c>
      <c r="L605" s="20">
        <v>20.749574943705898</v>
      </c>
      <c r="M605" s="20">
        <v>-419.56696236075601</v>
      </c>
      <c r="N605" s="20">
        <v>-141.34253521538199</v>
      </c>
      <c r="O605" s="20">
        <v>405.1710972669718</v>
      </c>
      <c r="P605" s="20" t="b">
        <f>IF(ISERROR(VLOOKUP(Table1[[#This Row],[Base ]],Stock,1,FALSE)),FALSE,TRUE)</f>
        <v>0</v>
      </c>
      <c r="Q605" s="29" t="b">
        <f>IF(ISERROR(VLOOKUP(Table1[[#This Row],[Additive]],Stock,1,FALSE)),FALSE,TRUE)</f>
        <v>0</v>
      </c>
    </row>
    <row r="606" spans="1:17" ht="12.75">
      <c r="A606" s="4" t="s">
        <v>320</v>
      </c>
      <c r="B606" s="4" t="s">
        <v>3</v>
      </c>
      <c r="C606" s="35" t="str">
        <f>CONCATENATE(Table1[[#This Row],[Base ]],"-",Table1[[#This Row],[Additive]])</f>
        <v>Royal Jelly-Cabbage</v>
      </c>
      <c r="D606" s="4">
        <v>0</v>
      </c>
      <c r="E606" s="4">
        <v>2</v>
      </c>
      <c r="F606" s="4">
        <v>0</v>
      </c>
      <c r="G606" s="4">
        <v>-1</v>
      </c>
      <c r="H606" s="4">
        <v>0</v>
      </c>
      <c r="I606" s="4">
        <v>1</v>
      </c>
      <c r="J606" s="4">
        <v>0</v>
      </c>
      <c r="K606" s="20">
        <v>-790.90207500793895</v>
      </c>
      <c r="L606" s="20">
        <v>20.749574943705898</v>
      </c>
      <c r="M606" s="20">
        <v>-765.55022056776397</v>
      </c>
      <c r="N606" s="20">
        <v>-394.47436343740799</v>
      </c>
      <c r="O606" s="20">
        <v>415.99715807716632</v>
      </c>
      <c r="P606" s="20" t="b">
        <f>IF(ISERROR(VLOOKUP(Table1[[#This Row],[Base ]],Stock,1,FALSE)),FALSE,TRUE)</f>
        <v>0</v>
      </c>
      <c r="Q606" s="29" t="b">
        <f>IF(ISERROR(VLOOKUP(Table1[[#This Row],[Additive]],Stock,1,FALSE)),FALSE,TRUE)</f>
        <v>0</v>
      </c>
    </row>
    <row r="607" spans="1:17" ht="12.75">
      <c r="A607" s="4" t="s">
        <v>320</v>
      </c>
      <c r="B607" s="4" t="s">
        <v>83</v>
      </c>
      <c r="C607" s="35" t="str">
        <f>CONCATENATE(Table1[[#This Row],[Base ]],"-",Table1[[#This Row],[Additive]])</f>
        <v>Royal Jelly-Sorrel</v>
      </c>
      <c r="D607" s="4">
        <v>0</v>
      </c>
      <c r="E607" s="4">
        <v>2</v>
      </c>
      <c r="F607" s="4">
        <v>0</v>
      </c>
      <c r="G607" s="4">
        <v>-1</v>
      </c>
      <c r="H607" s="4">
        <v>0</v>
      </c>
      <c r="I607" s="4">
        <v>-1</v>
      </c>
      <c r="J607" s="4">
        <v>0</v>
      </c>
      <c r="K607" s="20">
        <v>-790.90207500793895</v>
      </c>
      <c r="L607" s="20">
        <v>20.749574943705898</v>
      </c>
      <c r="M607" s="20">
        <v>-670.76239748316902</v>
      </c>
      <c r="N607" s="20">
        <v>-379.912509485665</v>
      </c>
      <c r="O607" s="20">
        <v>418.28656207801373</v>
      </c>
      <c r="P607" s="20" t="b">
        <f>IF(ISERROR(VLOOKUP(Table1[[#This Row],[Base ]],Stock,1,FALSE)),FALSE,TRUE)</f>
        <v>0</v>
      </c>
      <c r="Q607" s="29" t="b">
        <f>IF(ISERROR(VLOOKUP(Table1[[#This Row],[Additive]],Stock,1,FALSE)),FALSE,TRUE)</f>
        <v>0</v>
      </c>
    </row>
    <row r="608" spans="1:17" ht="12.75">
      <c r="A608" s="4" t="s">
        <v>320</v>
      </c>
      <c r="B608" s="3" t="s">
        <v>170</v>
      </c>
      <c r="C608" s="13" t="str">
        <f>CONCATENATE(Table1[[#This Row],[Base ]],"-",Table1[[#This Row],[Additive]])</f>
        <v>Royal Jelly-Grilled Garlic</v>
      </c>
      <c r="D608" s="4">
        <v>0</v>
      </c>
      <c r="E608" s="4">
        <v>2</v>
      </c>
      <c r="F608" s="4">
        <v>0</v>
      </c>
      <c r="G608" s="4">
        <v>-2</v>
      </c>
      <c r="H608" s="4">
        <v>-1</v>
      </c>
      <c r="I608" s="4">
        <v>-1</v>
      </c>
      <c r="J608" s="4">
        <v>2</v>
      </c>
      <c r="K608" s="20">
        <v>-790.90207500793895</v>
      </c>
      <c r="L608" s="20">
        <v>20.749574943705898</v>
      </c>
      <c r="M608" s="20">
        <v>-712.20896002409404</v>
      </c>
      <c r="N608" s="20">
        <v>435.94661170429998</v>
      </c>
      <c r="O608" s="20">
        <v>422.58867197386957</v>
      </c>
      <c r="P608" s="20" t="b">
        <f>IF(ISERROR(VLOOKUP(Table1[[#This Row],[Base ]],Stock,1,FALSE)),FALSE,TRUE)</f>
        <v>0</v>
      </c>
      <c r="Q608" s="29" t="b">
        <f>IF(ISERROR(VLOOKUP(Table1[[#This Row],[Additive]],Stock,1,FALSE)),FALSE,TRUE)</f>
        <v>0</v>
      </c>
    </row>
    <row r="609" spans="1:17" ht="12.75">
      <c r="A609" s="4" t="s">
        <v>320</v>
      </c>
      <c r="B609" s="4" t="s">
        <v>168</v>
      </c>
      <c r="C609" s="35" t="str">
        <f>CONCATENATE(Table1[[#This Row],[Base ]],"-",Table1[[#This Row],[Additive]])</f>
        <v>Royal Jelly-Iron Knot</v>
      </c>
      <c r="D609" s="4">
        <v>0</v>
      </c>
      <c r="E609" s="4">
        <v>2</v>
      </c>
      <c r="F609" s="4">
        <v>-1</v>
      </c>
      <c r="G609" s="4">
        <v>-1</v>
      </c>
      <c r="H609" s="4">
        <v>0</v>
      </c>
      <c r="I609" s="4">
        <v>-1</v>
      </c>
      <c r="J609" s="4">
        <v>-1</v>
      </c>
      <c r="K609" s="20">
        <v>-790.90207500793895</v>
      </c>
      <c r="L609" s="20">
        <v>20.749574943705898</v>
      </c>
      <c r="M609" s="20">
        <v>-568.83383693742405</v>
      </c>
      <c r="N609" s="20">
        <v>-345.54726723189799</v>
      </c>
      <c r="O609" s="20">
        <v>428.35461821668525</v>
      </c>
      <c r="P609" s="20" t="b">
        <f>IF(ISERROR(VLOOKUP(Table1[[#This Row],[Base ]],Stock,1,FALSE)),FALSE,TRUE)</f>
        <v>0</v>
      </c>
      <c r="Q609" s="29" t="b">
        <f>IF(ISERROR(VLOOKUP(Table1[[#This Row],[Additive]],Stock,1,FALSE)),FALSE,TRUE)</f>
        <v>0</v>
      </c>
    </row>
    <row r="610" spans="1:17" ht="12.75">
      <c r="A610" s="4" t="s">
        <v>320</v>
      </c>
      <c r="B610" s="4" t="s">
        <v>74</v>
      </c>
      <c r="C610" s="35" t="str">
        <f>CONCATENATE(Table1[[#This Row],[Base ]],"-",Table1[[#This Row],[Additive]])</f>
        <v>Royal Jelly-Primula</v>
      </c>
      <c r="D610" s="4">
        <v>0</v>
      </c>
      <c r="E610" s="4">
        <v>2</v>
      </c>
      <c r="F610" s="4">
        <v>0</v>
      </c>
      <c r="G610" s="4">
        <v>-1</v>
      </c>
      <c r="H610" s="4">
        <v>0</v>
      </c>
      <c r="I610" s="4">
        <v>-1</v>
      </c>
      <c r="J610" s="4">
        <v>0</v>
      </c>
      <c r="K610" s="20">
        <v>-790.90207500793895</v>
      </c>
      <c r="L610" s="20">
        <v>20.749574943705898</v>
      </c>
      <c r="M610" s="20">
        <v>-755.00743799526902</v>
      </c>
      <c r="N610" s="20">
        <v>476.20799236512897</v>
      </c>
      <c r="O610" s="20">
        <v>456.87065452521523</v>
      </c>
      <c r="P610" s="20" t="b">
        <f>IF(ISERROR(VLOOKUP(Table1[[#This Row],[Base ]],Stock,1,FALSE)),FALSE,TRUE)</f>
        <v>0</v>
      </c>
      <c r="Q610" s="29" t="b">
        <f>IF(ISERROR(VLOOKUP(Table1[[#This Row],[Additive]],Stock,1,FALSE)),FALSE,TRUE)</f>
        <v>0</v>
      </c>
    </row>
    <row r="611" spans="1:17" ht="12.75">
      <c r="A611" s="4" t="s">
        <v>320</v>
      </c>
      <c r="B611" s="3" t="s">
        <v>297</v>
      </c>
      <c r="C611" s="13" t="str">
        <f>CONCATENATE(Table1[[#This Row],[Base ]],"-",Table1[[#This Row],[Additive]])</f>
        <v>Royal Jelly-Slave's Bread</v>
      </c>
      <c r="D611" s="4">
        <v>0</v>
      </c>
      <c r="E611" s="4">
        <v>1</v>
      </c>
      <c r="F611" s="4">
        <v>0</v>
      </c>
      <c r="G611" s="4">
        <v>-1</v>
      </c>
      <c r="H611" s="4">
        <v>0</v>
      </c>
      <c r="I611" s="4">
        <v>-1</v>
      </c>
      <c r="J611" s="4">
        <v>0</v>
      </c>
      <c r="K611" s="20">
        <v>-790.90207500793895</v>
      </c>
      <c r="L611" s="20">
        <v>20.749574943705898</v>
      </c>
      <c r="M611" s="20">
        <v>-439.17661848543997</v>
      </c>
      <c r="N611" s="20">
        <v>321.49779368491699</v>
      </c>
      <c r="O611" s="20">
        <v>462.77455401304388</v>
      </c>
      <c r="P611" s="20" t="b">
        <f>IF(ISERROR(VLOOKUP(Table1[[#This Row],[Base ]],Stock,1,FALSE)),FALSE,TRUE)</f>
        <v>0</v>
      </c>
      <c r="Q611" s="29" t="b">
        <f>IF(ISERROR(VLOOKUP(Table1[[#This Row],[Additive]],Stock,1,FALSE)),FALSE,TRUE)</f>
        <v>0</v>
      </c>
    </row>
    <row r="612" spans="1:17" ht="12.75">
      <c r="A612" s="4" t="s">
        <v>320</v>
      </c>
      <c r="B612" s="3" t="s">
        <v>65</v>
      </c>
      <c r="C612" s="13" t="str">
        <f>CONCATENATE(Table1[[#This Row],[Base ]],"-",Table1[[#This Row],[Additive]])</f>
        <v>Royal Jelly-Khokali</v>
      </c>
      <c r="D612" s="4">
        <v>0</v>
      </c>
      <c r="E612" s="4">
        <v>1</v>
      </c>
      <c r="F612" s="4">
        <v>0</v>
      </c>
      <c r="G612" s="4">
        <v>-1</v>
      </c>
      <c r="H612" s="4">
        <v>0</v>
      </c>
      <c r="I612" s="4">
        <v>-1</v>
      </c>
      <c r="J612" s="4">
        <v>0</v>
      </c>
      <c r="K612" s="20">
        <v>-790.90207500793895</v>
      </c>
      <c r="L612" s="20">
        <v>20.749574943705898</v>
      </c>
      <c r="M612" s="20">
        <v>-421.106982808265</v>
      </c>
      <c r="N612" s="20">
        <v>361.48947867573798</v>
      </c>
      <c r="O612" s="20">
        <v>502.84400385236756</v>
      </c>
      <c r="P612" s="20" t="b">
        <f>IF(ISERROR(VLOOKUP(Table1[[#This Row],[Base ]],Stock,1,FALSE)),FALSE,TRUE)</f>
        <v>0</v>
      </c>
      <c r="Q612" s="29" t="b">
        <f>IF(ISERROR(VLOOKUP(Table1[[#This Row],[Additive]],Stock,1,FALSE)),FALSE,TRUE)</f>
        <v>0</v>
      </c>
    </row>
    <row r="613" spans="1:17" ht="12.75">
      <c r="A613" s="4" t="s">
        <v>320</v>
      </c>
      <c r="B613" s="3" t="s">
        <v>214</v>
      </c>
      <c r="C613" s="13" t="str">
        <f>CONCATENATE(Table1[[#This Row],[Base ]],"-",Table1[[#This Row],[Additive]])</f>
        <v>Royal Jelly-Striped Batfin</v>
      </c>
      <c r="D613" s="4">
        <v>0</v>
      </c>
      <c r="E613" s="4">
        <v>-2</v>
      </c>
      <c r="F613" s="4">
        <v>0</v>
      </c>
      <c r="G613" s="4">
        <v>2</v>
      </c>
      <c r="H613" s="4">
        <v>2</v>
      </c>
      <c r="I613" s="4">
        <v>0</v>
      </c>
      <c r="J613" s="4">
        <v>-2</v>
      </c>
      <c r="K613" s="20">
        <v>-790.90207500793895</v>
      </c>
      <c r="L613" s="20">
        <v>20.749574943705898</v>
      </c>
      <c r="M613" s="20">
        <v>-521.36848239234098</v>
      </c>
      <c r="N613" s="20">
        <v>464.47859102927299</v>
      </c>
      <c r="O613" s="20">
        <v>519.17607539690869</v>
      </c>
      <c r="P613" s="20" t="b">
        <f>IF(ISERROR(VLOOKUP(Table1[[#This Row],[Base ]],Stock,1,FALSE)),FALSE,TRUE)</f>
        <v>0</v>
      </c>
      <c r="Q613" s="29" t="b">
        <f>IF(ISERROR(VLOOKUP(Table1[[#This Row],[Additive]],Stock,1,FALSE)),FALSE,TRUE)</f>
        <v>0</v>
      </c>
    </row>
    <row r="614" spans="1:17" ht="12.75">
      <c r="A614" s="4" t="s">
        <v>320</v>
      </c>
      <c r="B614" s="3" t="s">
        <v>294</v>
      </c>
      <c r="C614" s="13" t="str">
        <f>CONCATENATE(Table1[[#This Row],[Base ]],"-",Table1[[#This Row],[Additive]])</f>
        <v>Royal Jelly-Joy of the Mountain</v>
      </c>
      <c r="D614" s="4">
        <v>0</v>
      </c>
      <c r="E614" s="4">
        <v>2</v>
      </c>
      <c r="F614" s="4">
        <v>-1</v>
      </c>
      <c r="G614" s="4">
        <v>0</v>
      </c>
      <c r="H614" s="4">
        <v>1</v>
      </c>
      <c r="I614" s="4">
        <v>-1</v>
      </c>
      <c r="J614" s="4">
        <v>0</v>
      </c>
      <c r="K614" s="20">
        <v>-790.90207500793895</v>
      </c>
      <c r="L614" s="20">
        <v>20.749574943705898</v>
      </c>
      <c r="M614" s="20">
        <v>-264.02429224033898</v>
      </c>
      <c r="N614" s="20">
        <v>37.125115783103404</v>
      </c>
      <c r="O614" s="20">
        <v>527.13220003324113</v>
      </c>
      <c r="P614" s="20" t="b">
        <f>IF(ISERROR(VLOOKUP(Table1[[#This Row],[Base ]],Stock,1,FALSE)),FALSE,TRUE)</f>
        <v>0</v>
      </c>
      <c r="Q614" s="29" t="b">
        <f>IF(ISERROR(VLOOKUP(Table1[[#This Row],[Additive]],Stock,1,FALSE)),FALSE,TRUE)</f>
        <v>0</v>
      </c>
    </row>
    <row r="615" spans="1:17" ht="12.75">
      <c r="A615" s="4" t="s">
        <v>320</v>
      </c>
      <c r="B615" s="3" t="s">
        <v>303</v>
      </c>
      <c r="C615" s="13" t="str">
        <f>CONCATENATE(Table1[[#This Row],[Base ]],"-",Table1[[#This Row],[Additive]])</f>
        <v>Royal Jelly-Malt (Dark)</v>
      </c>
      <c r="D615" s="4">
        <v>0</v>
      </c>
      <c r="E615" s="4">
        <v>1</v>
      </c>
      <c r="F615" s="4">
        <v>0</v>
      </c>
      <c r="G615" s="4">
        <v>0</v>
      </c>
      <c r="H615" s="4">
        <v>0</v>
      </c>
      <c r="I615" s="4">
        <v>0</v>
      </c>
      <c r="J615" s="4">
        <v>0</v>
      </c>
      <c r="K615" s="20">
        <v>-790.90207500793895</v>
      </c>
      <c r="L615" s="20">
        <v>20.749574943705898</v>
      </c>
      <c r="M615" s="20">
        <v>-983.06690146833</v>
      </c>
      <c r="N615" s="20">
        <v>526.777977118232</v>
      </c>
      <c r="O615" s="20">
        <v>541.28741379774954</v>
      </c>
      <c r="P615" s="20" t="b">
        <f>IF(ISERROR(VLOOKUP(Table1[[#This Row],[Base ]],Stock,1,FALSE)),FALSE,TRUE)</f>
        <v>0</v>
      </c>
      <c r="Q615" s="29" t="b">
        <f>IF(ISERROR(VLOOKUP(Table1[[#This Row],[Additive]],Stock,1,FALSE)),FALSE,TRUE)</f>
        <v>0</v>
      </c>
    </row>
    <row r="616" spans="1:17" ht="12.75">
      <c r="A616" s="4" t="s">
        <v>320</v>
      </c>
      <c r="B616" s="3" t="s">
        <v>286</v>
      </c>
      <c r="C616" s="13" t="str">
        <f>CONCATENATE(Table1[[#This Row],[Base ]],"-",Table1[[#This Row],[Additive]])</f>
        <v>Royal Jelly-Wood Sage</v>
      </c>
      <c r="D616" s="4">
        <v>0</v>
      </c>
      <c r="E616" s="4">
        <v>1</v>
      </c>
      <c r="F616" s="4">
        <v>0</v>
      </c>
      <c r="G616" s="4">
        <v>0</v>
      </c>
      <c r="H616" s="4">
        <v>0</v>
      </c>
      <c r="I616" s="4">
        <v>0</v>
      </c>
      <c r="J616" s="4">
        <v>0</v>
      </c>
      <c r="K616" s="20">
        <v>-790.90207500793895</v>
      </c>
      <c r="L616" s="20">
        <v>20.749574943705898</v>
      </c>
      <c r="M616" s="20">
        <v>-603.779731837947</v>
      </c>
      <c r="N616" s="20">
        <v>528.73892082462203</v>
      </c>
      <c r="O616" s="20">
        <v>541.35750372738835</v>
      </c>
      <c r="P616" s="20" t="b">
        <f>IF(ISERROR(VLOOKUP(Table1[[#This Row],[Base ]],Stock,1,FALSE)),FALSE,TRUE)</f>
        <v>0</v>
      </c>
      <c r="Q616" s="29" t="b">
        <f>IF(ISERROR(VLOOKUP(Table1[[#This Row],[Additive]],Stock,1,FALSE)),FALSE,TRUE)</f>
        <v>0</v>
      </c>
    </row>
    <row r="617" spans="1:17" ht="12.75">
      <c r="A617" s="4" t="s">
        <v>320</v>
      </c>
      <c r="B617" s="4" t="s">
        <v>338</v>
      </c>
      <c r="C617" s="35" t="str">
        <f>CONCATENATE(Table1[[#This Row],[Base ]],"-",Table1[[#This Row],[Additive]])</f>
        <v>Royal Jelly-Altar's Blessing</v>
      </c>
      <c r="D617" s="4">
        <v>0</v>
      </c>
      <c r="E617" s="4">
        <v>1</v>
      </c>
      <c r="F617" s="4">
        <v>0</v>
      </c>
      <c r="G617" s="4">
        <v>-1</v>
      </c>
      <c r="H617" s="4">
        <v>0</v>
      </c>
      <c r="I617" s="4">
        <v>-1</v>
      </c>
      <c r="J617" s="4">
        <v>0</v>
      </c>
      <c r="K617" s="20">
        <v>-790.90207500793895</v>
      </c>
      <c r="L617" s="20">
        <v>20.749574943705898</v>
      </c>
      <c r="M617" s="20">
        <v>-995.56778527020106</v>
      </c>
      <c r="N617" s="20">
        <v>-501.94256272364203</v>
      </c>
      <c r="O617" s="20">
        <v>561.33334457915282</v>
      </c>
      <c r="P617" s="20" t="b">
        <f>IF(ISERROR(VLOOKUP(Table1[[#This Row],[Base ]],Stock,1,FALSE)),FALSE,TRUE)</f>
        <v>0</v>
      </c>
      <c r="Q617" s="29" t="b">
        <f>IF(ISERROR(VLOOKUP(Table1[[#This Row],[Additive]],Stock,1,FALSE)),FALSE,TRUE)</f>
        <v>0</v>
      </c>
    </row>
    <row r="618" spans="1:17" ht="12.75">
      <c r="A618" s="4" t="s">
        <v>320</v>
      </c>
      <c r="B618" s="4" t="s">
        <v>237</v>
      </c>
      <c r="C618" s="35" t="str">
        <f>CONCATENATE(Table1[[#This Row],[Base ]],"-",Table1[[#This Row],[Additive]])</f>
        <v>Royal Jelly-Grilled Fish</v>
      </c>
      <c r="D618" s="4">
        <v>0</v>
      </c>
      <c r="E618" s="4">
        <v>1</v>
      </c>
      <c r="F618" s="4">
        <v>0</v>
      </c>
      <c r="G618" s="4">
        <v>-1</v>
      </c>
      <c r="H618" s="4">
        <v>0</v>
      </c>
      <c r="I618" s="4">
        <v>-1</v>
      </c>
      <c r="J618" s="4">
        <v>0</v>
      </c>
      <c r="K618" s="20">
        <v>-790.90207500793895</v>
      </c>
      <c r="L618" s="20">
        <v>20.749574943705898</v>
      </c>
      <c r="M618" s="20">
        <v>-856.82626864353006</v>
      </c>
      <c r="N618" s="20">
        <v>-581.98761838953601</v>
      </c>
      <c r="O618" s="20">
        <v>606.33169431734041</v>
      </c>
      <c r="P618" s="20" t="b">
        <f>IF(ISERROR(VLOOKUP(Table1[[#This Row],[Base ]],Stock,1,FALSE)),FALSE,TRUE)</f>
        <v>0</v>
      </c>
      <c r="Q618" s="29" t="b">
        <f>IF(ISERROR(VLOOKUP(Table1[[#This Row],[Additive]],Stock,1,FALSE)),FALSE,TRUE)</f>
        <v>0</v>
      </c>
    </row>
    <row r="619" spans="1:17" ht="12.75">
      <c r="A619" s="4" t="s">
        <v>320</v>
      </c>
      <c r="B619" s="3" t="s">
        <v>292</v>
      </c>
      <c r="C619" s="13" t="str">
        <f>CONCATENATE(Table1[[#This Row],[Base ]],"-",Table1[[#This Row],[Additive]])</f>
        <v>Royal Jelly-Beggar's Button</v>
      </c>
      <c r="D619" s="4">
        <v>0</v>
      </c>
      <c r="E619" s="4">
        <v>2</v>
      </c>
      <c r="F619" s="4">
        <v>0</v>
      </c>
      <c r="G619" s="4">
        <v>-1</v>
      </c>
      <c r="H619" s="4">
        <v>1</v>
      </c>
      <c r="I619" s="4">
        <v>-2</v>
      </c>
      <c r="J619" s="4">
        <v>-1</v>
      </c>
      <c r="K619" s="20">
        <v>-790.90207500793895</v>
      </c>
      <c r="L619" s="20">
        <v>20.749574943705898</v>
      </c>
      <c r="M619" s="20">
        <v>-140.929595713276</v>
      </c>
      <c r="N619" s="20">
        <v>-25.033232856197898</v>
      </c>
      <c r="O619" s="20">
        <v>651.58291055743155</v>
      </c>
      <c r="P619" s="20" t="b">
        <f>IF(ISERROR(VLOOKUP(Table1[[#This Row],[Base ]],Stock,1,FALSE)),FALSE,TRUE)</f>
        <v>0</v>
      </c>
      <c r="Q619" s="29" t="b">
        <f>IF(ISERROR(VLOOKUP(Table1[[#This Row],[Additive]],Stock,1,FALSE)),FALSE,TRUE)</f>
        <v>0</v>
      </c>
    </row>
    <row r="620" spans="1:17" ht="12.75">
      <c r="A620" s="4" t="s">
        <v>320</v>
      </c>
      <c r="B620" s="4" t="s">
        <v>81</v>
      </c>
      <c r="C620" s="35" t="str">
        <f>CONCATENATE(Table1[[#This Row],[Base ]],"-",Table1[[#This Row],[Additive]])</f>
        <v>Royal Jelly-Skirret</v>
      </c>
      <c r="D620" s="4">
        <v>0</v>
      </c>
      <c r="E620" s="4">
        <v>2</v>
      </c>
      <c r="F620" s="4">
        <v>2</v>
      </c>
      <c r="G620" s="4">
        <v>0</v>
      </c>
      <c r="H620" s="4">
        <v>-2</v>
      </c>
      <c r="I620" s="4">
        <v>0</v>
      </c>
      <c r="J620" s="4">
        <v>-2</v>
      </c>
      <c r="K620" s="20">
        <v>-790.90207500793895</v>
      </c>
      <c r="L620" s="20">
        <v>20.749574943705898</v>
      </c>
      <c r="M620" s="20">
        <v>-403.598161892988</v>
      </c>
      <c r="N620" s="20">
        <v>-524.97537240040003</v>
      </c>
      <c r="O620" s="20">
        <v>669.19357383934926</v>
      </c>
      <c r="P620" s="20" t="b">
        <f>IF(ISERROR(VLOOKUP(Table1[[#This Row],[Base ]],Stock,1,FALSE)),FALSE,TRUE)</f>
        <v>0</v>
      </c>
      <c r="Q620" s="29" t="b">
        <f>IF(ISERROR(VLOOKUP(Table1[[#This Row],[Additive]],Stock,1,FALSE)),FALSE,TRUE)</f>
        <v>0</v>
      </c>
    </row>
    <row r="621" spans="1:17" ht="12.75">
      <c r="A621" s="4" t="s">
        <v>320</v>
      </c>
      <c r="B621" s="4" t="s">
        <v>20</v>
      </c>
      <c r="C621" s="35" t="str">
        <f>CONCATENATE(Table1[[#This Row],[Base ]],"-",Table1[[#This Row],[Additive]])</f>
        <v>Royal Jelly-Anansi</v>
      </c>
      <c r="D621" s="4">
        <v>0</v>
      </c>
      <c r="E621" s="4">
        <v>2</v>
      </c>
      <c r="F621" s="4">
        <v>0</v>
      </c>
      <c r="G621" s="4">
        <v>-1</v>
      </c>
      <c r="H621" s="4">
        <v>0</v>
      </c>
      <c r="I621" s="4">
        <v>-1</v>
      </c>
      <c r="J621" s="4">
        <v>1</v>
      </c>
      <c r="K621" s="20">
        <v>-790.90207500793895</v>
      </c>
      <c r="L621" s="20">
        <v>20.749574943705898</v>
      </c>
      <c r="M621" s="20">
        <v>-371.921713898728</v>
      </c>
      <c r="N621" s="20">
        <v>-512.64231968300498</v>
      </c>
      <c r="O621" s="20">
        <v>678.27093130155367</v>
      </c>
      <c r="P621" s="20" t="b">
        <f>IF(ISERROR(VLOOKUP(Table1[[#This Row],[Base ]],Stock,1,FALSE)),FALSE,TRUE)</f>
        <v>0</v>
      </c>
      <c r="Q621" s="29" t="b">
        <f>IF(ISERROR(VLOOKUP(Table1[[#This Row],[Additive]],Stock,1,FALSE)),FALSE,TRUE)</f>
        <v>0</v>
      </c>
    </row>
    <row r="622" spans="1:17" ht="12.75">
      <c r="A622" s="4" t="s">
        <v>320</v>
      </c>
      <c r="B622" s="3" t="s">
        <v>99</v>
      </c>
      <c r="C622" s="13" t="str">
        <f>CONCATENATE(Table1[[#This Row],[Base ]],"-",Table1[[#This Row],[Additive]])</f>
        <v>Royal Jelly-Jaivanti</v>
      </c>
      <c r="D622" s="4">
        <v>0</v>
      </c>
      <c r="E622" s="4">
        <v>1</v>
      </c>
      <c r="F622" s="4">
        <v>0</v>
      </c>
      <c r="G622" s="4">
        <v>0</v>
      </c>
      <c r="H622" s="4">
        <v>0</v>
      </c>
      <c r="I622" s="4">
        <v>0</v>
      </c>
      <c r="J622" s="4">
        <v>0</v>
      </c>
      <c r="K622" s="20">
        <v>-790.90207500793895</v>
      </c>
      <c r="L622" s="20">
        <v>20.749574943705898</v>
      </c>
      <c r="M622" s="20">
        <v>-199.82936038025699</v>
      </c>
      <c r="N622" s="20">
        <v>378.31029249999</v>
      </c>
      <c r="O622" s="20">
        <v>690.80867157028501</v>
      </c>
      <c r="P622" s="20" t="b">
        <f>IF(ISERROR(VLOOKUP(Table1[[#This Row],[Base ]],Stock,1,FALSE)),FALSE,TRUE)</f>
        <v>0</v>
      </c>
      <c r="Q622" s="29" t="b">
        <f>IF(ISERROR(VLOOKUP(Table1[[#This Row],[Additive]],Stock,1,FALSE)),FALSE,TRUE)</f>
        <v>0</v>
      </c>
    </row>
    <row r="623" spans="1:17" ht="12.75">
      <c r="A623" s="4" t="s">
        <v>320</v>
      </c>
      <c r="B623" s="4" t="s">
        <v>234</v>
      </c>
      <c r="C623" s="35" t="str">
        <f>CONCATENATE(Table1[[#This Row],[Base ]],"-",Table1[[#This Row],[Additive]])</f>
        <v>Royal Jelly-Dead Tongue</v>
      </c>
      <c r="D623" s="4">
        <v>0</v>
      </c>
      <c r="E623" s="4">
        <v>1</v>
      </c>
      <c r="F623" s="4">
        <v>1</v>
      </c>
      <c r="G623" s="4">
        <v>0</v>
      </c>
      <c r="H623" s="4">
        <v>0</v>
      </c>
      <c r="I623" s="4">
        <v>0</v>
      </c>
      <c r="J623" s="4">
        <v>0</v>
      </c>
      <c r="K623" s="20">
        <v>-790.90207500793895</v>
      </c>
      <c r="L623" s="20">
        <v>20.749574943705898</v>
      </c>
      <c r="M623" s="20">
        <v>-817.58907164135303</v>
      </c>
      <c r="N623" s="20">
        <v>-675.20627087302398</v>
      </c>
      <c r="O623" s="20">
        <v>696.46732523198216</v>
      </c>
      <c r="P623" s="20" t="b">
        <f>IF(ISERROR(VLOOKUP(Table1[[#This Row],[Base ]],Stock,1,FALSE)),FALSE,TRUE)</f>
        <v>0</v>
      </c>
      <c r="Q623" s="29" t="b">
        <f>IF(ISERROR(VLOOKUP(Table1[[#This Row],[Additive]],Stock,1,FALSE)),FALSE,TRUE)</f>
        <v>0</v>
      </c>
    </row>
    <row r="624" spans="1:17" ht="12.75">
      <c r="A624" s="4" t="s">
        <v>320</v>
      </c>
      <c r="B624" s="3" t="s">
        <v>180</v>
      </c>
      <c r="C624" s="13" t="str">
        <f>CONCATENATE(Table1[[#This Row],[Base ]],"-",Table1[[#This Row],[Additive]])</f>
        <v>Royal Jelly-Flander's Blossom</v>
      </c>
      <c r="D624" s="4">
        <v>0</v>
      </c>
      <c r="E624" s="4">
        <v>1</v>
      </c>
      <c r="F624" s="4">
        <v>0</v>
      </c>
      <c r="G624" s="4">
        <v>0</v>
      </c>
      <c r="H624" s="4">
        <v>0</v>
      </c>
      <c r="I624" s="4">
        <v>0</v>
      </c>
      <c r="J624" s="4">
        <v>0</v>
      </c>
      <c r="K624" s="20">
        <v>-790.90207500793895</v>
      </c>
      <c r="L624" s="20">
        <v>20.749574943705898</v>
      </c>
      <c r="M624" s="20">
        <v>-743.43111333244303</v>
      </c>
      <c r="N624" s="20">
        <v>726.84907317403201</v>
      </c>
      <c r="O624" s="20">
        <v>707.69343193470058</v>
      </c>
      <c r="P624" s="20" t="b">
        <f>IF(ISERROR(VLOOKUP(Table1[[#This Row],[Base ]],Stock,1,FALSE)),FALSE,TRUE)</f>
        <v>0</v>
      </c>
      <c r="Q624" s="29" t="b">
        <f>IF(ISERROR(VLOOKUP(Table1[[#This Row],[Additive]],Stock,1,FALSE)),FALSE,TRUE)</f>
        <v>0</v>
      </c>
    </row>
    <row r="625" spans="1:17" ht="12.75">
      <c r="A625" s="4" t="s">
        <v>320</v>
      </c>
      <c r="B625" s="3" t="s">
        <v>197</v>
      </c>
      <c r="C625" s="13" t="str">
        <f>CONCATENATE(Table1[[#This Row],[Base ]],"-",Table1[[#This Row],[Additive]])</f>
        <v>Royal Jelly-Barley (Raw)</v>
      </c>
      <c r="D625" s="4">
        <v>0</v>
      </c>
      <c r="E625" s="4">
        <v>1</v>
      </c>
      <c r="F625" s="4">
        <v>1</v>
      </c>
      <c r="G625" s="4">
        <v>0</v>
      </c>
      <c r="H625" s="4">
        <v>0</v>
      </c>
      <c r="I625" s="4">
        <v>0</v>
      </c>
      <c r="J625" s="4">
        <v>0</v>
      </c>
      <c r="K625" s="20">
        <v>-790.90207500793895</v>
      </c>
      <c r="L625" s="20">
        <v>20.749574943705898</v>
      </c>
      <c r="M625" s="20">
        <v>-226.769388689539</v>
      </c>
      <c r="N625" s="20">
        <v>-413.32975552293698</v>
      </c>
      <c r="O625" s="20">
        <v>711.8079466479586</v>
      </c>
      <c r="P625" s="20" t="b">
        <f>IF(ISERROR(VLOOKUP(Table1[[#This Row],[Base ]],Stock,1,FALSE)),FALSE,TRUE)</f>
        <v>0</v>
      </c>
      <c r="Q625" s="29" t="b">
        <f>IF(ISERROR(VLOOKUP(Table1[[#This Row],[Additive]],Stock,1,FALSE)),FALSE,TRUE)</f>
        <v>0</v>
      </c>
    </row>
    <row r="626" spans="1:17" ht="12.75">
      <c r="A626" s="4" t="s">
        <v>320</v>
      </c>
      <c r="B626" s="4" t="s">
        <v>326</v>
      </c>
      <c r="C626" s="35" t="str">
        <f>CONCATENATE(Table1[[#This Row],[Base ]],"-",Table1[[#This Row],[Additive]])</f>
        <v>Royal Jelly-Headache tree</v>
      </c>
      <c r="D626" s="4">
        <v>0</v>
      </c>
      <c r="E626" s="4">
        <v>1</v>
      </c>
      <c r="F626" s="4">
        <v>0</v>
      </c>
      <c r="G626" s="4">
        <v>0</v>
      </c>
      <c r="H626" s="4">
        <v>0</v>
      </c>
      <c r="I626" s="4">
        <v>0</v>
      </c>
      <c r="J626" s="4">
        <v>0</v>
      </c>
      <c r="K626" s="20">
        <v>-790.90207500793895</v>
      </c>
      <c r="L626" s="20">
        <v>20.749574943705898</v>
      </c>
      <c r="M626" s="20">
        <v>-271.36575826322098</v>
      </c>
      <c r="N626" s="20">
        <v>-473.14990100795501</v>
      </c>
      <c r="O626" s="20">
        <v>716.83657604923678</v>
      </c>
      <c r="P626" s="20" t="b">
        <f>IF(ISERROR(VLOOKUP(Table1[[#This Row],[Base ]],Stock,1,FALSE)),FALSE,TRUE)</f>
        <v>0</v>
      </c>
      <c r="Q626" s="29" t="b">
        <f>IF(ISERROR(VLOOKUP(Table1[[#This Row],[Additive]],Stock,1,FALSE)),FALSE,TRUE)</f>
        <v>0</v>
      </c>
    </row>
    <row r="627" spans="1:17" ht="12.75">
      <c r="A627" s="4" t="s">
        <v>320</v>
      </c>
      <c r="B627" s="3" t="s">
        <v>122</v>
      </c>
      <c r="C627" s="13" t="str">
        <f>CONCATENATE(Table1[[#This Row],[Base ]],"-",Table1[[#This Row],[Additive]])</f>
        <v>Royal Jelly-Beehive</v>
      </c>
      <c r="D627" s="4">
        <v>0</v>
      </c>
      <c r="E627" s="4">
        <v>1</v>
      </c>
      <c r="F627" s="4">
        <v>0</v>
      </c>
      <c r="G627" s="4">
        <v>0</v>
      </c>
      <c r="H627" s="4">
        <v>0</v>
      </c>
      <c r="I627" s="4">
        <v>0</v>
      </c>
      <c r="J627" s="4">
        <v>0</v>
      </c>
      <c r="K627" s="20">
        <v>-790.90207500793895</v>
      </c>
      <c r="L627" s="20">
        <v>20.749574943705898</v>
      </c>
      <c r="M627" s="20">
        <v>-218.945733603268</v>
      </c>
      <c r="N627" s="20">
        <v>-418.97460830251299</v>
      </c>
      <c r="O627" s="20">
        <v>721.4509087973837</v>
      </c>
      <c r="P627" s="20" t="b">
        <f>IF(ISERROR(VLOOKUP(Table1[[#This Row],[Base ]],Stock,1,FALSE)),FALSE,TRUE)</f>
        <v>0</v>
      </c>
      <c r="Q627" s="29" t="b">
        <f>IF(ISERROR(VLOOKUP(Table1[[#This Row],[Additive]],Stock,1,FALSE)),FALSE,TRUE)</f>
        <v>0</v>
      </c>
    </row>
    <row r="628" spans="1:17" ht="12.75">
      <c r="A628" s="4" t="s">
        <v>320</v>
      </c>
      <c r="B628" s="3" t="s">
        <v>40</v>
      </c>
      <c r="C628" s="13" t="str">
        <f>CONCATENATE(Table1[[#This Row],[Base ]],"-",Table1[[#This Row],[Additive]])</f>
        <v>Royal Jelly-Carrion</v>
      </c>
      <c r="D628" s="4">
        <v>0</v>
      </c>
      <c r="E628" s="4">
        <v>1</v>
      </c>
      <c r="F628" s="4">
        <v>0</v>
      </c>
      <c r="G628" s="4">
        <v>0</v>
      </c>
      <c r="H628" s="4">
        <v>0</v>
      </c>
      <c r="I628" s="4">
        <v>0</v>
      </c>
      <c r="J628" s="4">
        <v>0</v>
      </c>
      <c r="K628" s="20">
        <v>-790.90207500793895</v>
      </c>
      <c r="L628" s="20">
        <v>20.749574943705898</v>
      </c>
      <c r="M628" s="20">
        <v>-294.02907570964601</v>
      </c>
      <c r="N628" s="20">
        <v>560.13203640827703</v>
      </c>
      <c r="O628" s="20">
        <v>733.35954153966054</v>
      </c>
      <c r="P628" s="20" t="b">
        <f>IF(ISERROR(VLOOKUP(Table1[[#This Row],[Base ]],Stock,1,FALSE)),FALSE,TRUE)</f>
        <v>0</v>
      </c>
      <c r="Q628" s="29" t="b">
        <f>IF(ISERROR(VLOOKUP(Table1[[#This Row],[Additive]],Stock,1,FALSE)),FALSE,TRUE)</f>
        <v>0</v>
      </c>
    </row>
    <row r="629" spans="1:17" ht="12.75">
      <c r="A629" s="4" t="s">
        <v>320</v>
      </c>
      <c r="B629" s="3" t="s">
        <v>270</v>
      </c>
      <c r="C629" s="13" t="str">
        <f>CONCATENATE(Table1[[#This Row],[Base ]],"-",Table1[[#This Row],[Additive]])</f>
        <v>Royal Jelly-Nile Fire</v>
      </c>
      <c r="D629" s="4">
        <v>0</v>
      </c>
      <c r="E629" s="4">
        <v>1</v>
      </c>
      <c r="F629" s="4">
        <v>0</v>
      </c>
      <c r="G629" s="4">
        <v>0</v>
      </c>
      <c r="H629" s="4">
        <v>0</v>
      </c>
      <c r="I629" s="4">
        <v>0</v>
      </c>
      <c r="J629" s="4">
        <v>0</v>
      </c>
      <c r="K629" s="20">
        <v>-790.90207500793895</v>
      </c>
      <c r="L629" s="20">
        <v>20.749574943705898</v>
      </c>
      <c r="M629" s="20">
        <v>-531.78812944674996</v>
      </c>
      <c r="N629" s="20">
        <v>-670.40003707040103</v>
      </c>
      <c r="O629" s="20">
        <v>738.12453080190824</v>
      </c>
      <c r="P629" s="20" t="b">
        <f>IF(ISERROR(VLOOKUP(Table1[[#This Row],[Base ]],Stock,1,FALSE)),FALSE,TRUE)</f>
        <v>0</v>
      </c>
      <c r="Q629" s="29" t="b">
        <f>IF(ISERROR(VLOOKUP(Table1[[#This Row],[Additive]],Stock,1,FALSE)),FALSE,TRUE)</f>
        <v>0</v>
      </c>
    </row>
    <row r="630" spans="1:17" ht="12.75">
      <c r="A630" s="4" t="s">
        <v>320</v>
      </c>
      <c r="B630" s="4" t="s">
        <v>218</v>
      </c>
      <c r="C630" s="35" t="str">
        <f>CONCATENATE(Table1[[#This Row],[Base ]],"-",Table1[[#This Row],[Additive]])</f>
        <v>Royal Jelly-Bleeding Hand</v>
      </c>
      <c r="D630" s="4">
        <v>0</v>
      </c>
      <c r="E630" s="4">
        <v>1</v>
      </c>
      <c r="F630" s="4">
        <v>0</v>
      </c>
      <c r="G630" s="4">
        <v>0</v>
      </c>
      <c r="H630" s="4">
        <v>0</v>
      </c>
      <c r="I630" s="4">
        <v>0</v>
      </c>
      <c r="J630" s="4">
        <v>0</v>
      </c>
      <c r="K630" s="20">
        <v>-790.90207500793895</v>
      </c>
      <c r="L630" s="20">
        <v>20.749574943705898</v>
      </c>
      <c r="M630" s="20">
        <v>-379.69862901300701</v>
      </c>
      <c r="N630" s="20">
        <v>634.42867440724797</v>
      </c>
      <c r="O630" s="20">
        <v>738.70854273961868</v>
      </c>
      <c r="P630" s="20" t="b">
        <f>IF(ISERROR(VLOOKUP(Table1[[#This Row],[Base ]],Stock,1,FALSE)),FALSE,TRUE)</f>
        <v>0</v>
      </c>
      <c r="Q630" s="29" t="b">
        <f>IF(ISERROR(VLOOKUP(Table1[[#This Row],[Additive]],Stock,1,FALSE)),FALSE,TRUE)</f>
        <v>0</v>
      </c>
    </row>
    <row r="631" spans="1:17" ht="12.75">
      <c r="A631" s="4" t="s">
        <v>320</v>
      </c>
      <c r="B631" s="4" t="s">
        <v>12</v>
      </c>
      <c r="C631" s="35" t="str">
        <f>CONCATENATE(Table1[[#This Row],[Base ]],"-",Table1[[#This Row],[Additive]])</f>
        <v>Royal Jelly-Corsacia</v>
      </c>
      <c r="D631" s="4">
        <v>0</v>
      </c>
      <c r="E631" s="4">
        <v>1</v>
      </c>
      <c r="F631" s="4">
        <v>0</v>
      </c>
      <c r="G631" s="4">
        <v>0</v>
      </c>
      <c r="H631" s="4">
        <v>0</v>
      </c>
      <c r="I631" s="4">
        <v>0</v>
      </c>
      <c r="J631" s="4">
        <v>0</v>
      </c>
      <c r="K631" s="20">
        <v>-790.90207500793895</v>
      </c>
      <c r="L631" s="20">
        <v>20.749574943705898</v>
      </c>
      <c r="M631" s="20">
        <v>-723.214373125561</v>
      </c>
      <c r="N631" s="20">
        <v>-742.50109355817301</v>
      </c>
      <c r="O631" s="20">
        <v>766.24617973252089</v>
      </c>
      <c r="P631" s="20" t="b">
        <f>IF(ISERROR(VLOOKUP(Table1[[#This Row],[Base ]],Stock,1,FALSE)),FALSE,TRUE)</f>
        <v>0</v>
      </c>
      <c r="Q631" s="29" t="b">
        <f>IF(ISERROR(VLOOKUP(Table1[[#This Row],[Additive]],Stock,1,FALSE)),FALSE,TRUE)</f>
        <v>0</v>
      </c>
    </row>
    <row r="632" spans="1:17" ht="12.75">
      <c r="A632" s="4" t="s">
        <v>320</v>
      </c>
      <c r="B632" s="4" t="s">
        <v>4</v>
      </c>
      <c r="C632" s="35" t="str">
        <f>CONCATENATE(Table1[[#This Row],[Base ]],"-",Table1[[#This Row],[Additive]])</f>
        <v>Royal Jelly-Mutton</v>
      </c>
      <c r="D632" s="4">
        <v>0</v>
      </c>
      <c r="E632" s="4">
        <v>1</v>
      </c>
      <c r="F632" s="4">
        <v>1</v>
      </c>
      <c r="G632" s="4">
        <v>-1</v>
      </c>
      <c r="H632" s="4">
        <v>0</v>
      </c>
      <c r="I632" s="4">
        <v>0</v>
      </c>
      <c r="J632" s="4">
        <v>0</v>
      </c>
      <c r="K632" s="20">
        <v>-790.90207500793895</v>
      </c>
      <c r="L632" s="20">
        <v>20.749574943705898</v>
      </c>
      <c r="M632" s="20">
        <v>-725.95384242315504</v>
      </c>
      <c r="N632" s="20">
        <v>-744.09917160976795</v>
      </c>
      <c r="O632" s="20">
        <v>767.60137963679244</v>
      </c>
      <c r="P632" s="20" t="b">
        <f>IF(ISERROR(VLOOKUP(Table1[[#This Row],[Base ]],Stock,1,FALSE)),FALSE,TRUE)</f>
        <v>0</v>
      </c>
      <c r="Q632" s="29" t="b">
        <f>IF(ISERROR(VLOOKUP(Table1[[#This Row],[Additive]],Stock,1,FALSE)),FALSE,TRUE)</f>
        <v>0</v>
      </c>
    </row>
    <row r="633" spans="1:17" ht="12.75">
      <c r="A633" s="4" t="s">
        <v>320</v>
      </c>
      <c r="B633" s="3" t="s">
        <v>49</v>
      </c>
      <c r="C633" s="13" t="str">
        <f>CONCATENATE(Table1[[#This Row],[Base ]],"-",Table1[[#This Row],[Additive]])</f>
        <v>Royal Jelly-Lythrum</v>
      </c>
      <c r="D633" s="4">
        <v>0</v>
      </c>
      <c r="E633" s="4">
        <v>1</v>
      </c>
      <c r="F633" s="4">
        <v>0</v>
      </c>
      <c r="G633" s="4">
        <v>0</v>
      </c>
      <c r="H633" s="4">
        <v>0</v>
      </c>
      <c r="I633" s="4">
        <v>0</v>
      </c>
      <c r="J633" s="4">
        <v>0</v>
      </c>
      <c r="K633" s="20">
        <v>-790.90207500793895</v>
      </c>
      <c r="L633" s="20">
        <v>20.749574943705898</v>
      </c>
      <c r="M633" s="20">
        <v>-268.71698451596097</v>
      </c>
      <c r="N633" s="20">
        <v>595.46669253120899</v>
      </c>
      <c r="O633" s="20">
        <v>776.51595861270175</v>
      </c>
      <c r="P633" s="20" t="b">
        <f>IF(ISERROR(VLOOKUP(Table1[[#This Row],[Base ]],Stock,1,FALSE)),FALSE,TRUE)</f>
        <v>0</v>
      </c>
      <c r="Q633" s="29" t="b">
        <f>IF(ISERROR(VLOOKUP(Table1[[#This Row],[Additive]],Stock,1,FALSE)),FALSE,TRUE)</f>
        <v>0</v>
      </c>
    </row>
    <row r="634" spans="1:17" ht="12.75">
      <c r="A634" s="4" t="s">
        <v>320</v>
      </c>
      <c r="B634" s="4" t="s">
        <v>209</v>
      </c>
      <c r="C634" s="35" t="str">
        <f>CONCATENATE(Table1[[#This Row],[Base ]],"-",Table1[[#This Row],[Additive]])</f>
        <v>Royal Jelly-True Tarragon</v>
      </c>
      <c r="D634" s="4">
        <v>0</v>
      </c>
      <c r="E634" s="4">
        <v>1</v>
      </c>
      <c r="F634" s="4">
        <v>0</v>
      </c>
      <c r="G634" s="4">
        <v>0</v>
      </c>
      <c r="H634" s="4">
        <v>0</v>
      </c>
      <c r="I634" s="4">
        <v>0</v>
      </c>
      <c r="J634" s="4">
        <v>0</v>
      </c>
      <c r="K634" s="20">
        <v>-790.90207500793895</v>
      </c>
      <c r="L634" s="20">
        <v>20.749574943705898</v>
      </c>
      <c r="M634" s="20">
        <v>-606.85423810851205</v>
      </c>
      <c r="N634" s="20">
        <v>-735.83264590505496</v>
      </c>
      <c r="O634" s="20">
        <v>778.64643014130684</v>
      </c>
      <c r="P634" s="20" t="b">
        <f>IF(ISERROR(VLOOKUP(Table1[[#This Row],[Base ]],Stock,1,FALSE)),FALSE,TRUE)</f>
        <v>0</v>
      </c>
      <c r="Q634" s="29" t="b">
        <f>IF(ISERROR(VLOOKUP(Table1[[#This Row],[Additive]],Stock,1,FALSE)),FALSE,TRUE)</f>
        <v>0</v>
      </c>
    </row>
    <row r="635" spans="1:17" ht="12.75">
      <c r="A635" s="4" t="s">
        <v>320</v>
      </c>
      <c r="B635" s="4" t="s">
        <v>271</v>
      </c>
      <c r="C635" s="35" t="str">
        <f>CONCATENATE(Table1[[#This Row],[Base ]],"-",Table1[[#This Row],[Additive]])</f>
        <v>Royal Jelly-Fish Roe</v>
      </c>
      <c r="D635" s="4">
        <v>0</v>
      </c>
      <c r="E635" s="4">
        <v>1</v>
      </c>
      <c r="F635" s="4">
        <v>0</v>
      </c>
      <c r="G635" s="4">
        <v>0</v>
      </c>
      <c r="H635" s="4">
        <v>0</v>
      </c>
      <c r="I635" s="4">
        <v>1</v>
      </c>
      <c r="J635" s="4">
        <v>0</v>
      </c>
      <c r="K635" s="20">
        <v>-790.90207500793895</v>
      </c>
      <c r="L635" s="20">
        <v>20.749574943705898</v>
      </c>
      <c r="M635" s="20">
        <v>-37.968728897955202</v>
      </c>
      <c r="N635" s="20">
        <v>-218.87582811042799</v>
      </c>
      <c r="O635" s="20">
        <v>790.14489650521239</v>
      </c>
      <c r="P635" s="20" t="b">
        <f>IF(ISERROR(VLOOKUP(Table1[[#This Row],[Base ]],Stock,1,FALSE)),FALSE,TRUE)</f>
        <v>0</v>
      </c>
      <c r="Q635" s="29" t="b">
        <f>IF(ISERROR(VLOOKUP(Table1[[#This Row],[Additive]],Stock,1,FALSE)),FALSE,TRUE)</f>
        <v>0</v>
      </c>
    </row>
    <row r="636" spans="1:17" ht="12.75">
      <c r="A636" s="4" t="s">
        <v>320</v>
      </c>
      <c r="B636" s="3" t="s">
        <v>302</v>
      </c>
      <c r="C636" s="13" t="str">
        <f>CONCATENATE(Table1[[#This Row],[Base ]],"-",Table1[[#This Row],[Additive]])</f>
        <v>Royal Jelly-Lavender Scented Thyme</v>
      </c>
      <c r="D636" s="4">
        <v>0</v>
      </c>
      <c r="E636" s="4">
        <v>1</v>
      </c>
      <c r="F636" s="4">
        <v>0</v>
      </c>
      <c r="G636" s="4">
        <v>0</v>
      </c>
      <c r="H636" s="4">
        <v>0</v>
      </c>
      <c r="I636" s="4">
        <v>0</v>
      </c>
      <c r="J636" s="4">
        <v>0</v>
      </c>
      <c r="K636" s="20">
        <v>-790.90207500793895</v>
      </c>
      <c r="L636" s="20">
        <v>20.749574943705898</v>
      </c>
      <c r="M636" s="20">
        <v>-712.60289862072</v>
      </c>
      <c r="N636" s="20">
        <v>807.009127923101</v>
      </c>
      <c r="O636" s="20">
        <v>790.14862252254488</v>
      </c>
      <c r="P636" s="20" t="b">
        <f>IF(ISERROR(VLOOKUP(Table1[[#This Row],[Base ]],Stock,1,FALSE)),FALSE,TRUE)</f>
        <v>0</v>
      </c>
      <c r="Q636" s="29" t="b">
        <f>IF(ISERROR(VLOOKUP(Table1[[#This Row],[Additive]],Stock,1,FALSE)),FALSE,TRUE)</f>
        <v>0</v>
      </c>
    </row>
    <row r="637" spans="1:17" ht="12.75">
      <c r="A637" s="4" t="s">
        <v>320</v>
      </c>
      <c r="B637" s="4" t="s">
        <v>27</v>
      </c>
      <c r="C637" s="35" t="str">
        <f>CONCATENATE(Table1[[#This Row],[Base ]],"-",Table1[[#This Row],[Additive]])</f>
        <v>Royal Jelly-Harebell</v>
      </c>
      <c r="D637" s="4">
        <v>0</v>
      </c>
      <c r="E637" s="4">
        <v>1</v>
      </c>
      <c r="F637" s="4">
        <v>0</v>
      </c>
      <c r="G637" s="4">
        <v>1</v>
      </c>
      <c r="H637" s="4">
        <v>-1</v>
      </c>
      <c r="I637" s="4">
        <v>-2</v>
      </c>
      <c r="J637" s="4">
        <v>2</v>
      </c>
      <c r="K637" s="20">
        <v>-790.90207500793895</v>
      </c>
      <c r="L637" s="20">
        <v>20.749574943705898</v>
      </c>
      <c r="M637" s="20">
        <v>-282.98642315107497</v>
      </c>
      <c r="N637" s="20">
        <v>632.68377086380804</v>
      </c>
      <c r="O637" s="20">
        <v>795.26207600863574</v>
      </c>
      <c r="P637" s="20" t="b">
        <f>IF(ISERROR(VLOOKUP(Table1[[#This Row],[Base ]],Stock,1,FALSE)),FALSE,TRUE)</f>
        <v>0</v>
      </c>
      <c r="Q637" s="29" t="b">
        <f>IF(ISERROR(VLOOKUP(Table1[[#This Row],[Additive]],Stock,1,FALSE)),FALSE,TRUE)</f>
        <v>0</v>
      </c>
    </row>
    <row r="638" spans="1:17" ht="12.75">
      <c r="A638" s="4" t="s">
        <v>320</v>
      </c>
      <c r="B638" s="3" t="s">
        <v>306</v>
      </c>
      <c r="C638" s="13" t="str">
        <f>CONCATENATE(Table1[[#This Row],[Base ]],"-",Table1[[#This Row],[Additive]])</f>
        <v>Royal Jelly-Crimson Windleaf</v>
      </c>
      <c r="D638" s="4">
        <v>0</v>
      </c>
      <c r="E638" s="4">
        <v>2</v>
      </c>
      <c r="F638" s="4">
        <v>-1</v>
      </c>
      <c r="G638" s="4">
        <v>0</v>
      </c>
      <c r="H638" s="4">
        <v>2</v>
      </c>
      <c r="I638" s="4">
        <v>-1</v>
      </c>
      <c r="J638" s="4">
        <v>0</v>
      </c>
      <c r="K638" s="20">
        <v>-790.90207500793895</v>
      </c>
      <c r="L638" s="20">
        <v>20.749574943705898</v>
      </c>
      <c r="M638" s="20">
        <v>4.4098938900165603</v>
      </c>
      <c r="N638" s="20">
        <v>75.728316195490294</v>
      </c>
      <c r="O638" s="20">
        <v>797.21000361383642</v>
      </c>
      <c r="P638" s="20" t="b">
        <f>IF(ISERROR(VLOOKUP(Table1[[#This Row],[Base ]],Stock,1,FALSE)),FALSE,TRUE)</f>
        <v>0</v>
      </c>
      <c r="Q638" s="29" t="b">
        <f>IF(ISERROR(VLOOKUP(Table1[[#This Row],[Additive]],Stock,1,FALSE)),FALSE,TRUE)</f>
        <v>0</v>
      </c>
    </row>
    <row r="639" spans="1:17" ht="12.75">
      <c r="A639" s="4" t="s">
        <v>320</v>
      </c>
      <c r="B639" s="4" t="s">
        <v>298</v>
      </c>
      <c r="C639" s="35" t="str">
        <f>CONCATENATE(Table1[[#This Row],[Base ]],"-",Table1[[#This Row],[Additive]])</f>
        <v>Royal Jelly-Coconut Meat</v>
      </c>
      <c r="D639" s="4">
        <v>0</v>
      </c>
      <c r="E639" s="4">
        <v>1</v>
      </c>
      <c r="F639" s="4">
        <v>0</v>
      </c>
      <c r="G639" s="4">
        <v>0</v>
      </c>
      <c r="H639" s="4">
        <v>0</v>
      </c>
      <c r="I639" s="4">
        <v>0</v>
      </c>
      <c r="J639" s="4">
        <v>0</v>
      </c>
      <c r="K639" s="20">
        <v>-790.90207500793895</v>
      </c>
      <c r="L639" s="20">
        <v>20.749574943705898</v>
      </c>
      <c r="M639" s="20">
        <v>-332.799999999985</v>
      </c>
      <c r="N639" s="20">
        <v>690</v>
      </c>
      <c r="O639" s="20">
        <v>811.02012463601875</v>
      </c>
      <c r="P639" s="20" t="b">
        <f>IF(ISERROR(VLOOKUP(Table1[[#This Row],[Base ]],Stock,1,FALSE)),FALSE,TRUE)</f>
        <v>0</v>
      </c>
      <c r="Q639" s="29" t="b">
        <f>IF(ISERROR(VLOOKUP(Table1[[#This Row],[Additive]],Stock,1,FALSE)),FALSE,TRUE)</f>
        <v>0</v>
      </c>
    </row>
    <row r="640" spans="1:17" ht="12.75">
      <c r="A640" s="4" t="s">
        <v>320</v>
      </c>
      <c r="B640" s="4" t="s">
        <v>220</v>
      </c>
      <c r="C640" s="35" t="str">
        <f>CONCATENATE(Table1[[#This Row],[Base ]],"-",Table1[[#This Row],[Additive]])</f>
        <v>Royal Jelly-Buckler-leaf</v>
      </c>
      <c r="D640" s="4">
        <v>0</v>
      </c>
      <c r="E640" s="4">
        <v>1</v>
      </c>
      <c r="F640" s="4">
        <v>0</v>
      </c>
      <c r="G640" s="4">
        <v>0</v>
      </c>
      <c r="H640" s="4">
        <v>0</v>
      </c>
      <c r="I640" s="4">
        <v>0</v>
      </c>
      <c r="J640" s="4">
        <v>0</v>
      </c>
      <c r="K640" s="20">
        <v>-790.90207500793895</v>
      </c>
      <c r="L640" s="20">
        <v>20.749574943705898</v>
      </c>
      <c r="M640" s="20">
        <v>-61.309064506217702</v>
      </c>
      <c r="N640" s="20">
        <v>384.75615217571902</v>
      </c>
      <c r="O640" s="20">
        <v>815.35682326275423</v>
      </c>
      <c r="P640" s="20" t="b">
        <f>IF(ISERROR(VLOOKUP(Table1[[#This Row],[Base ]],Stock,1,FALSE)),FALSE,TRUE)</f>
        <v>0</v>
      </c>
      <c r="Q640" s="29" t="b">
        <f>IF(ISERROR(VLOOKUP(Table1[[#This Row],[Additive]],Stock,1,FALSE)),FALSE,TRUE)</f>
        <v>0</v>
      </c>
    </row>
    <row r="641" spans="1:17" ht="12.75">
      <c r="A641" s="4" t="s">
        <v>320</v>
      </c>
      <c r="B641" s="3" t="s">
        <v>289</v>
      </c>
      <c r="C641" s="13" t="str">
        <f>CONCATENATE(Table1[[#This Row],[Base ]],"-",Table1[[#This Row],[Additive]])</f>
        <v>Royal Jelly-Orange Spongefish Meat</v>
      </c>
      <c r="D641" s="4">
        <v>0</v>
      </c>
      <c r="E641" s="4">
        <v>1</v>
      </c>
      <c r="F641" s="4">
        <v>0</v>
      </c>
      <c r="G641" s="4">
        <v>0</v>
      </c>
      <c r="H641" s="4">
        <v>0</v>
      </c>
      <c r="I641" s="4">
        <v>0</v>
      </c>
      <c r="J641" s="4">
        <v>0</v>
      </c>
      <c r="K641" s="20">
        <v>-790.90207500793895</v>
      </c>
      <c r="L641" s="20">
        <v>20.749574943705898</v>
      </c>
      <c r="M641" s="20">
        <v>-29.828829948439498</v>
      </c>
      <c r="N641" s="20">
        <v>317.57417101458498</v>
      </c>
      <c r="O641" s="20">
        <v>816.90717047779515</v>
      </c>
      <c r="P641" s="20" t="b">
        <f>IF(ISERROR(VLOOKUP(Table1[[#This Row],[Base ]],Stock,1,FALSE)),FALSE,TRUE)</f>
        <v>0</v>
      </c>
      <c r="Q641" s="29" t="b">
        <f>IF(ISERROR(VLOOKUP(Table1[[#This Row],[Additive]],Stock,1,FALSE)),FALSE,TRUE)</f>
        <v>0</v>
      </c>
    </row>
    <row r="642" spans="1:17" ht="12.75">
      <c r="A642" s="4" t="s">
        <v>320</v>
      </c>
      <c r="B642" s="3" t="s">
        <v>324</v>
      </c>
      <c r="C642" s="13" t="str">
        <f>CONCATENATE(Table1[[#This Row],[Base ]],"-",Table1[[#This Row],[Additive]])</f>
        <v>Royal Jelly-Catfish Meat</v>
      </c>
      <c r="D642" s="4">
        <v>0</v>
      </c>
      <c r="E642" s="4">
        <v>1</v>
      </c>
      <c r="F642" s="4">
        <v>0</v>
      </c>
      <c r="G642" s="4">
        <v>0</v>
      </c>
      <c r="H642" s="4">
        <v>0</v>
      </c>
      <c r="I642" s="4">
        <v>0</v>
      </c>
      <c r="J642" s="4">
        <v>0</v>
      </c>
      <c r="K642" s="20">
        <v>-790.90207500793895</v>
      </c>
      <c r="L642" s="20">
        <v>20.749574943705898</v>
      </c>
      <c r="M642" s="20">
        <v>-718.60361912604503</v>
      </c>
      <c r="N642" s="20">
        <v>842.03756460501302</v>
      </c>
      <c r="O642" s="20">
        <v>824.46408574589691</v>
      </c>
      <c r="P642" s="20" t="b">
        <f>IF(ISERROR(VLOOKUP(Table1[[#This Row],[Base ]],Stock,1,FALSE)),FALSE,TRUE)</f>
        <v>0</v>
      </c>
      <c r="Q642" s="29" t="b">
        <f>IF(ISERROR(VLOOKUP(Table1[[#This Row],[Additive]],Stock,1,FALSE)),FALSE,TRUE)</f>
        <v>0</v>
      </c>
    </row>
    <row r="643" spans="1:17" ht="12.75">
      <c r="A643" s="4" t="s">
        <v>320</v>
      </c>
      <c r="B643" s="3" t="s">
        <v>280</v>
      </c>
      <c r="C643" s="13" t="str">
        <f>CONCATENATE(Table1[[#This Row],[Base ]],"-",Table1[[#This Row],[Additive]])</f>
        <v>Royal Jelly-Apothecary's Scythe</v>
      </c>
      <c r="D643" s="4">
        <v>0</v>
      </c>
      <c r="E643" s="4">
        <v>1</v>
      </c>
      <c r="F643" s="4">
        <v>0</v>
      </c>
      <c r="G643" s="4">
        <v>0</v>
      </c>
      <c r="H643" s="4">
        <v>0</v>
      </c>
      <c r="I643" s="4">
        <v>0</v>
      </c>
      <c r="J643" s="4">
        <v>0</v>
      </c>
      <c r="K643" s="20">
        <v>-790.90207500793895</v>
      </c>
      <c r="L643" s="20">
        <v>20.749574943705898</v>
      </c>
      <c r="M643" s="20">
        <v>-20.785314198196801</v>
      </c>
      <c r="N643" s="20">
        <v>328.66798451138402</v>
      </c>
      <c r="O643" s="20">
        <v>829.39349661712322</v>
      </c>
      <c r="P643" s="20" t="b">
        <f>IF(ISERROR(VLOOKUP(Table1[[#This Row],[Base ]],Stock,1,FALSE)),FALSE,TRUE)</f>
        <v>0</v>
      </c>
      <c r="Q643" s="29" t="b">
        <f>IF(ISERROR(VLOOKUP(Table1[[#This Row],[Additive]],Stock,1,FALSE)),FALSE,TRUE)</f>
        <v>0</v>
      </c>
    </row>
    <row r="644" spans="1:17" ht="12.75">
      <c r="A644" s="4" t="s">
        <v>320</v>
      </c>
      <c r="B644" s="4" t="s">
        <v>163</v>
      </c>
      <c r="C644" s="35" t="str">
        <f>CONCATENATE(Table1[[#This Row],[Base ]],"-",Table1[[#This Row],[Additive]])</f>
        <v>Royal Jelly-White Pepper Plant</v>
      </c>
      <c r="D644" s="4">
        <v>0</v>
      </c>
      <c r="E644" s="4">
        <v>1</v>
      </c>
      <c r="F644" s="4">
        <v>0</v>
      </c>
      <c r="G644" s="4">
        <v>0</v>
      </c>
      <c r="H644" s="4">
        <v>0</v>
      </c>
      <c r="I644" s="4">
        <v>0</v>
      </c>
      <c r="J644" s="4">
        <v>0</v>
      </c>
      <c r="K644" s="20">
        <v>-790.90207500793895</v>
      </c>
      <c r="L644" s="20">
        <v>20.749574943705898</v>
      </c>
      <c r="M644" s="20">
        <v>25.8673133008162</v>
      </c>
      <c r="N644" s="20">
        <v>-128.16800523737399</v>
      </c>
      <c r="O644" s="20">
        <v>830.23411117903754</v>
      </c>
      <c r="P644" s="20" t="b">
        <f>IF(ISERROR(VLOOKUP(Table1[[#This Row],[Base ]],Stock,1,FALSE)),FALSE,TRUE)</f>
        <v>0</v>
      </c>
      <c r="Q644" s="29" t="b">
        <f>IF(ISERROR(VLOOKUP(Table1[[#This Row],[Additive]],Stock,1,FALSE)),FALSE,TRUE)</f>
        <v>0</v>
      </c>
    </row>
    <row r="645" spans="1:17" ht="12.75">
      <c r="A645" s="4" t="s">
        <v>320</v>
      </c>
      <c r="B645" s="3" t="s">
        <v>51</v>
      </c>
      <c r="C645" s="13" t="str">
        <f>CONCATENATE(Table1[[#This Row],[Base ]],"-",Table1[[#This Row],[Additive]])</f>
        <v>Royal Jelly-Tsangto</v>
      </c>
      <c r="D645" s="4">
        <v>0</v>
      </c>
      <c r="E645" s="4">
        <v>1</v>
      </c>
      <c r="F645" s="4">
        <v>0</v>
      </c>
      <c r="G645" s="4">
        <v>0</v>
      </c>
      <c r="H645" s="4">
        <v>0</v>
      </c>
      <c r="I645" s="4">
        <v>0</v>
      </c>
      <c r="J645" s="4">
        <v>0</v>
      </c>
      <c r="K645" s="20">
        <v>-790.90207500793895</v>
      </c>
      <c r="L645" s="20">
        <v>20.749574943705898</v>
      </c>
      <c r="M645" s="20">
        <v>-354.75199567877502</v>
      </c>
      <c r="N645" s="20">
        <v>-688.55349905012497</v>
      </c>
      <c r="O645" s="20">
        <v>832.66904738673566</v>
      </c>
      <c r="P645" s="20" t="b">
        <f>IF(ISERROR(VLOOKUP(Table1[[#This Row],[Base ]],Stock,1,FALSE)),FALSE,TRUE)</f>
        <v>0</v>
      </c>
      <c r="Q645" s="29" t="b">
        <f>IF(ISERROR(VLOOKUP(Table1[[#This Row],[Additive]],Stock,1,FALSE)),FALSE,TRUE)</f>
        <v>0</v>
      </c>
    </row>
    <row r="646" spans="1:17" ht="12.75">
      <c r="A646" s="4" t="s">
        <v>320</v>
      </c>
      <c r="B646" s="3" t="s">
        <v>305</v>
      </c>
      <c r="C646" s="13" t="str">
        <f>CONCATENATE(Table1[[#This Row],[Base ]],"-",Table1[[#This Row],[Additive]])</f>
        <v>Royal Jelly-Malt (Light)</v>
      </c>
      <c r="D646" s="4">
        <v>0</v>
      </c>
      <c r="E646" s="4">
        <v>1</v>
      </c>
      <c r="F646" s="4">
        <v>0</v>
      </c>
      <c r="G646" s="4">
        <v>0</v>
      </c>
      <c r="H646" s="4">
        <v>0</v>
      </c>
      <c r="I646" s="4">
        <v>0</v>
      </c>
      <c r="J646" s="4">
        <v>0</v>
      </c>
      <c r="K646" s="20">
        <v>-790.90207500793895</v>
      </c>
      <c r="L646" s="20">
        <v>20.749574943705898</v>
      </c>
      <c r="M646" s="20">
        <v>47.005060828083799</v>
      </c>
      <c r="N646" s="20">
        <v>7.5849248036228003</v>
      </c>
      <c r="O646" s="20">
        <v>838.01054665095819</v>
      </c>
      <c r="P646" s="20" t="b">
        <f>IF(ISERROR(VLOOKUP(Table1[[#This Row],[Base ]],Stock,1,FALSE)),FALSE,TRUE)</f>
        <v>0</v>
      </c>
      <c r="Q646" s="29" t="b">
        <f>IF(ISERROR(VLOOKUP(Table1[[#This Row],[Additive]],Stock,1,FALSE)),FALSE,TRUE)</f>
        <v>0</v>
      </c>
    </row>
    <row r="647" spans="1:17" ht="12.75">
      <c r="A647" s="4" t="s">
        <v>320</v>
      </c>
      <c r="B647" s="4" t="s">
        <v>313</v>
      </c>
      <c r="C647" s="35" t="str">
        <f>CONCATENATE(Table1[[#This Row],[Base ]],"-",Table1[[#This Row],[Additive]])</f>
        <v>Royal Jelly-Golden Thyme</v>
      </c>
      <c r="D647" s="4">
        <v>0</v>
      </c>
      <c r="E647" s="4">
        <v>-1</v>
      </c>
      <c r="F647" s="4">
        <v>0</v>
      </c>
      <c r="G647" s="4">
        <v>1</v>
      </c>
      <c r="H647" s="4">
        <v>0</v>
      </c>
      <c r="I647" s="4">
        <v>0</v>
      </c>
      <c r="J647" s="4">
        <v>-1</v>
      </c>
      <c r="K647" s="20">
        <v>-790.90207500793895</v>
      </c>
      <c r="L647" s="20">
        <v>20.749574943705898</v>
      </c>
      <c r="M647" s="20">
        <v>-141.89208733738101</v>
      </c>
      <c r="N647" s="20">
        <v>586.69438887033402</v>
      </c>
      <c r="O647" s="20">
        <v>861.10829545800084</v>
      </c>
      <c r="P647" s="20" t="b">
        <f>IF(ISERROR(VLOOKUP(Table1[[#This Row],[Base ]],Stock,1,FALSE)),FALSE,TRUE)</f>
        <v>0</v>
      </c>
      <c r="Q647" s="29" t="b">
        <f>IF(ISERROR(VLOOKUP(Table1[[#This Row],[Additive]],Stock,1,FALSE)),FALSE,TRUE)</f>
        <v>0</v>
      </c>
    </row>
    <row r="648" spans="1:17" ht="12.75">
      <c r="A648" s="4" t="s">
        <v>320</v>
      </c>
      <c r="B648" s="3" t="s">
        <v>157</v>
      </c>
      <c r="C648" s="13" t="str">
        <f>CONCATENATE(Table1[[#This Row],[Base ]],"-",Table1[[#This Row],[Additive]])</f>
        <v>Royal Jelly-Garlic Oil</v>
      </c>
      <c r="D648" s="4">
        <v>0</v>
      </c>
      <c r="E648" s="4">
        <v>1</v>
      </c>
      <c r="F648" s="4">
        <v>0</v>
      </c>
      <c r="G648" s="4">
        <v>0</v>
      </c>
      <c r="H648" s="4">
        <v>0</v>
      </c>
      <c r="I648" s="4">
        <v>0</v>
      </c>
      <c r="J648" s="4">
        <v>0</v>
      </c>
      <c r="K648" s="20">
        <v>-790.90207500793895</v>
      </c>
      <c r="L648" s="20">
        <v>20.749574943705898</v>
      </c>
      <c r="M648" s="20">
        <v>30.961365529496302</v>
      </c>
      <c r="N648" s="20">
        <v>-317.14974945212799</v>
      </c>
      <c r="O648" s="20">
        <v>888.61435297838364</v>
      </c>
      <c r="P648" s="20" t="b">
        <f>IF(ISERROR(VLOOKUP(Table1[[#This Row],[Base ]],Stock,1,FALSE)),FALSE,TRUE)</f>
        <v>0</v>
      </c>
      <c r="Q648" s="29" t="b">
        <f>IF(ISERROR(VLOOKUP(Table1[[#This Row],[Additive]],Stock,1,FALSE)),FALSE,TRUE)</f>
        <v>0</v>
      </c>
    </row>
    <row r="649" spans="1:17" ht="12.75">
      <c r="A649" s="4" t="s">
        <v>320</v>
      </c>
      <c r="B649" s="3" t="s">
        <v>174</v>
      </c>
      <c r="C649" s="13" t="str">
        <f>CONCATENATE(Table1[[#This Row],[Base ]],"-",Table1[[#This Row],[Additive]])</f>
        <v>Royal Jelly-Lima Chub Meat</v>
      </c>
      <c r="D649" s="4">
        <v>0</v>
      </c>
      <c r="E649" s="4">
        <v>1</v>
      </c>
      <c r="F649" s="4">
        <v>0</v>
      </c>
      <c r="G649" s="4">
        <v>0</v>
      </c>
      <c r="H649" s="4">
        <v>0</v>
      </c>
      <c r="I649" s="4">
        <v>0</v>
      </c>
      <c r="J649" s="4">
        <v>0</v>
      </c>
      <c r="K649" s="20">
        <v>-790.90207500793895</v>
      </c>
      <c r="L649" s="20">
        <v>20.749574943705898</v>
      </c>
      <c r="M649" s="20">
        <v>40.994453197238599</v>
      </c>
      <c r="N649" s="20">
        <v>363.44913280046302</v>
      </c>
      <c r="O649" s="20">
        <v>899.71930100173165</v>
      </c>
      <c r="P649" s="20" t="b">
        <f>IF(ISERROR(VLOOKUP(Table1[[#This Row],[Base ]],Stock,1,FALSE)),FALSE,TRUE)</f>
        <v>0</v>
      </c>
      <c r="Q649" s="29" t="b">
        <f>IF(ISERROR(VLOOKUP(Table1[[#This Row],[Additive]],Stock,1,FALSE)),FALSE,TRUE)</f>
        <v>0</v>
      </c>
    </row>
    <row r="650" spans="1:17" ht="12.75">
      <c r="A650" s="4" t="s">
        <v>320</v>
      </c>
      <c r="B650" s="4" t="s">
        <v>158</v>
      </c>
      <c r="C650" s="35" t="str">
        <f>CONCATENATE(Table1[[#This Row],[Base ]],"-",Table1[[#This Row],[Additive]])</f>
        <v>Royal Jelly-Acorn's Cap</v>
      </c>
      <c r="D650" s="4">
        <v>0</v>
      </c>
      <c r="E650" s="4">
        <v>1</v>
      </c>
      <c r="F650" s="4">
        <v>0</v>
      </c>
      <c r="G650" s="4">
        <v>0</v>
      </c>
      <c r="H650" s="4">
        <v>0</v>
      </c>
      <c r="I650" s="4">
        <v>0</v>
      </c>
      <c r="J650" s="4">
        <v>0</v>
      </c>
      <c r="K650" s="20">
        <v>-790.90207500793895</v>
      </c>
      <c r="L650" s="20">
        <v>20.749574943705898</v>
      </c>
      <c r="M650" s="20">
        <v>83.598309227260799</v>
      </c>
      <c r="N650" s="20">
        <v>-196.158903396401</v>
      </c>
      <c r="O650" s="20">
        <v>900.99956159996691</v>
      </c>
      <c r="P650" s="20" t="b">
        <f>IF(ISERROR(VLOOKUP(Table1[[#This Row],[Base ]],Stock,1,FALSE)),FALSE,TRUE)</f>
        <v>0</v>
      </c>
      <c r="Q650" s="29" t="b">
        <f>IF(ISERROR(VLOOKUP(Table1[[#This Row],[Additive]],Stock,1,FALSE)),FALSE,TRUE)</f>
        <v>0</v>
      </c>
    </row>
    <row r="651" spans="1:17" ht="12.75">
      <c r="A651" s="4" t="s">
        <v>320</v>
      </c>
      <c r="B651" s="4" t="s">
        <v>242</v>
      </c>
      <c r="C651" s="35" t="str">
        <f>CONCATENATE(Table1[[#This Row],[Base ]],"-",Table1[[#This Row],[Additive]])</f>
        <v>Royal Jelly-Blueberry Tea Tree</v>
      </c>
      <c r="D651" s="4">
        <v>0</v>
      </c>
      <c r="E651" s="4">
        <v>-1</v>
      </c>
      <c r="F651" s="4">
        <v>0</v>
      </c>
      <c r="G651" s="4">
        <v>0</v>
      </c>
      <c r="H651" s="4">
        <v>0</v>
      </c>
      <c r="I651" s="4">
        <v>0</v>
      </c>
      <c r="J651" s="4">
        <v>-1</v>
      </c>
      <c r="K651" s="20">
        <v>-790.90207500793895</v>
      </c>
      <c r="L651" s="20">
        <v>20.749574943705898</v>
      </c>
      <c r="M651" s="20">
        <v>-18.737127365294899</v>
      </c>
      <c r="N651" s="20">
        <v>491.72061461073002</v>
      </c>
      <c r="O651" s="20">
        <v>904.4625070023659</v>
      </c>
      <c r="P651" s="20" t="b">
        <f>IF(ISERROR(VLOOKUP(Table1[[#This Row],[Base ]],Stock,1,FALSE)),FALSE,TRUE)</f>
        <v>0</v>
      </c>
      <c r="Q651" s="29" t="b">
        <f>IF(ISERROR(VLOOKUP(Table1[[#This Row],[Additive]],Stock,1,FALSE)),FALSE,TRUE)</f>
        <v>0</v>
      </c>
    </row>
    <row r="652" spans="1:17" ht="12.75">
      <c r="A652" s="4" t="s">
        <v>320</v>
      </c>
      <c r="B652" s="4" t="s">
        <v>246</v>
      </c>
      <c r="C652" s="35" t="str">
        <f>CONCATENATE(Table1[[#This Row],[Base ]],"-",Table1[[#This Row],[Additive]])</f>
        <v>Royal Jelly-Weeping Patala</v>
      </c>
      <c r="D652" s="4">
        <v>0</v>
      </c>
      <c r="E652" s="4">
        <v>0</v>
      </c>
      <c r="F652" s="4">
        <v>0</v>
      </c>
      <c r="G652" s="4">
        <v>-1</v>
      </c>
      <c r="H652" s="4">
        <v>0</v>
      </c>
      <c r="I652" s="4">
        <v>1</v>
      </c>
      <c r="J652" s="4">
        <v>0</v>
      </c>
      <c r="K652" s="20">
        <v>-790.90207500793895</v>
      </c>
      <c r="L652" s="20">
        <v>20.749574943705898</v>
      </c>
      <c r="M652" s="20">
        <v>66.513902144375194</v>
      </c>
      <c r="N652" s="20">
        <v>342.04514291755999</v>
      </c>
      <c r="O652" s="20">
        <v>915.63802884966458</v>
      </c>
      <c r="P652" s="20" t="b">
        <f>IF(ISERROR(VLOOKUP(Table1[[#This Row],[Base ]],Stock,1,FALSE)),FALSE,TRUE)</f>
        <v>0</v>
      </c>
      <c r="Q652" s="29" t="b">
        <f>IF(ISERROR(VLOOKUP(Table1[[#This Row],[Additive]],Stock,1,FALSE)),FALSE,TRUE)</f>
        <v>0</v>
      </c>
    </row>
    <row r="653" spans="1:17" ht="12.75">
      <c r="A653" s="4" t="s">
        <v>320</v>
      </c>
      <c r="B653" s="4" t="s">
        <v>239</v>
      </c>
      <c r="C653" s="35" t="str">
        <f>CONCATENATE(Table1[[#This Row],[Base ]],"-",Table1[[#This Row],[Additive]])</f>
        <v>Royal Jelly-Wild Lettuce</v>
      </c>
      <c r="D653" s="4">
        <v>0</v>
      </c>
      <c r="E653" s="4">
        <v>2</v>
      </c>
      <c r="F653" s="4">
        <v>0</v>
      </c>
      <c r="G653" s="4">
        <v>-1</v>
      </c>
      <c r="H653" s="4">
        <v>0</v>
      </c>
      <c r="I653" s="4">
        <v>-1</v>
      </c>
      <c r="J653" s="4">
        <v>0</v>
      </c>
      <c r="K653" s="20">
        <v>-790.90207500793895</v>
      </c>
      <c r="L653" s="20">
        <v>20.749574943705898</v>
      </c>
      <c r="M653" s="20">
        <v>-791.56451667430804</v>
      </c>
      <c r="N653" s="20">
        <v>-231.63855288925001</v>
      </c>
      <c r="O653" s="20">
        <v>252.38899718487303</v>
      </c>
      <c r="P653" s="20" t="b">
        <f>IF(ISERROR(VLOOKUP(Table1[[#This Row],[Base ]],Stock,1,FALSE)),FALSE,TRUE)</f>
        <v>0</v>
      </c>
      <c r="Q653" s="29" t="b">
        <f>IF(ISERROR(VLOOKUP(Table1[[#This Row],[Additive]],Stock,1,FALSE)),FALSE,TRUE)</f>
        <v>1</v>
      </c>
    </row>
    <row r="654" spans="1:17" ht="12.75">
      <c r="A654" s="4" t="s">
        <v>320</v>
      </c>
      <c r="B654" s="3" t="s">
        <v>243</v>
      </c>
      <c r="C654" s="13" t="str">
        <f>CONCATENATE(Table1[[#This Row],[Base ]],"-",Table1[[#This Row],[Additive]])</f>
        <v>Royal Jelly-Perch Meat</v>
      </c>
      <c r="D654" s="4">
        <v>0</v>
      </c>
      <c r="E654" s="4">
        <v>1</v>
      </c>
      <c r="F654" s="4">
        <v>0</v>
      </c>
      <c r="G654" s="4">
        <v>1</v>
      </c>
      <c r="H654" s="4">
        <v>0</v>
      </c>
      <c r="I654" s="4">
        <v>0</v>
      </c>
      <c r="J654" s="4">
        <v>0</v>
      </c>
      <c r="K654" s="20">
        <v>-790.90207500793895</v>
      </c>
      <c r="L654" s="20">
        <v>20.749574943705898</v>
      </c>
      <c r="M654" s="20">
        <v>-808.20000000000095</v>
      </c>
      <c r="N654" s="20">
        <v>-909.400000000001</v>
      </c>
      <c r="O654" s="20">
        <v>930.31040517506278</v>
      </c>
      <c r="P654" s="20" t="b">
        <f>IF(ISERROR(VLOOKUP(Table1[[#This Row],[Base ]],Stock,1,FALSE)),FALSE,TRUE)</f>
        <v>0</v>
      </c>
      <c r="Q654" s="29" t="b">
        <f>IF(ISERROR(VLOOKUP(Table1[[#This Row],[Additive]],Stock,1,FALSE)),FALSE,TRUE)</f>
        <v>0</v>
      </c>
    </row>
    <row r="655" spans="1:17" ht="12.75">
      <c r="A655" s="4" t="s">
        <v>320</v>
      </c>
      <c r="B655" s="4" t="s">
        <v>182</v>
      </c>
      <c r="C655" s="35" t="str">
        <f>CONCATENATE(Table1[[#This Row],[Base ]],"-",Table1[[#This Row],[Additive]])</f>
        <v>Royal Jelly-Upright Ochoa</v>
      </c>
      <c r="D655" s="4">
        <v>0</v>
      </c>
      <c r="E655" s="4">
        <v>1</v>
      </c>
      <c r="F655" s="4">
        <v>-4</v>
      </c>
      <c r="G655" s="4">
        <v>-1</v>
      </c>
      <c r="H655" s="4">
        <v>-4</v>
      </c>
      <c r="I655" s="4">
        <v>-1</v>
      </c>
      <c r="J655" s="4">
        <v>4</v>
      </c>
      <c r="K655" s="20">
        <v>-790.90207500793895</v>
      </c>
      <c r="L655" s="20">
        <v>20.749574943705898</v>
      </c>
      <c r="M655" s="20">
        <v>-934.26495605193702</v>
      </c>
      <c r="N655" s="20">
        <v>-272.16865247535299</v>
      </c>
      <c r="O655" s="20">
        <v>326.11961550259292</v>
      </c>
      <c r="P655" s="20" t="b">
        <f>IF(ISERROR(VLOOKUP(Table1[[#This Row],[Base ]],Stock,1,FALSE)),FALSE,TRUE)</f>
        <v>0</v>
      </c>
      <c r="Q655" s="29" t="b">
        <f>IF(ISERROR(VLOOKUP(Table1[[#This Row],[Additive]],Stock,1,FALSE)),FALSE,TRUE)</f>
        <v>1</v>
      </c>
    </row>
    <row r="656" spans="1:17" ht="12.75">
      <c r="A656" s="4" t="s">
        <v>320</v>
      </c>
      <c r="B656" s="4" t="s">
        <v>278</v>
      </c>
      <c r="C656" s="35" t="str">
        <f>CONCATENATE(Table1[[#This Row],[Base ]],"-",Table1[[#This Row],[Additive]])</f>
        <v>Royal Jelly-Camel Milk</v>
      </c>
      <c r="D656" s="4">
        <v>0</v>
      </c>
      <c r="E656" s="4">
        <v>1</v>
      </c>
      <c r="F656" s="4">
        <v>0</v>
      </c>
      <c r="G656" s="4">
        <v>0</v>
      </c>
      <c r="H656" s="4">
        <v>0</v>
      </c>
      <c r="I656" s="4">
        <v>0</v>
      </c>
      <c r="J656" s="4">
        <v>0</v>
      </c>
      <c r="K656" s="20">
        <v>-790.90207500793895</v>
      </c>
      <c r="L656" s="20">
        <v>20.749574943705898</v>
      </c>
      <c r="M656" s="20">
        <v>-644.87557936592896</v>
      </c>
      <c r="N656" s="20">
        <v>944.27054762041303</v>
      </c>
      <c r="O656" s="20">
        <v>934.99450501231149</v>
      </c>
      <c r="P656" s="20" t="b">
        <f>IF(ISERROR(VLOOKUP(Table1[[#This Row],[Base ]],Stock,1,FALSE)),FALSE,TRUE)</f>
        <v>0</v>
      </c>
      <c r="Q656" s="29" t="b">
        <f>IF(ISERROR(VLOOKUP(Table1[[#This Row],[Additive]],Stock,1,FALSE)),FALSE,TRUE)</f>
        <v>0</v>
      </c>
    </row>
    <row r="657" spans="1:17" ht="12.75">
      <c r="A657" s="4" t="s">
        <v>320</v>
      </c>
      <c r="B657" s="4" t="s">
        <v>322</v>
      </c>
      <c r="C657" s="35" t="str">
        <f>CONCATENATE(Table1[[#This Row],[Base ]],"-",Table1[[#This Row],[Additive]])</f>
        <v>Royal Jelly-Drapeau d'or</v>
      </c>
      <c r="D657" s="4">
        <v>0</v>
      </c>
      <c r="E657" s="4">
        <v>1</v>
      </c>
      <c r="F657" s="4">
        <v>0</v>
      </c>
      <c r="G657" s="4">
        <v>0</v>
      </c>
      <c r="H657" s="4">
        <v>0</v>
      </c>
      <c r="I657" s="4">
        <v>0</v>
      </c>
      <c r="J657" s="4">
        <v>0</v>
      </c>
      <c r="K657" s="20">
        <v>-790.90207500793895</v>
      </c>
      <c r="L657" s="20">
        <v>20.749574943705898</v>
      </c>
      <c r="M657" s="20">
        <v>-533.41765431401905</v>
      </c>
      <c r="N657" s="20">
        <v>921.39314591741504</v>
      </c>
      <c r="O657" s="20">
        <v>936.72678451956222</v>
      </c>
      <c r="P657" s="20" t="b">
        <f>IF(ISERROR(VLOOKUP(Table1[[#This Row],[Base ]],Stock,1,FALSE)),FALSE,TRUE)</f>
        <v>0</v>
      </c>
      <c r="Q657" s="29" t="b">
        <f>IF(ISERROR(VLOOKUP(Table1[[#This Row],[Additive]],Stock,1,FALSE)),FALSE,TRUE)</f>
        <v>0</v>
      </c>
    </row>
    <row r="658" spans="1:17" ht="12.75">
      <c r="A658" s="4" t="s">
        <v>320</v>
      </c>
      <c r="B658" s="4" t="s">
        <v>85</v>
      </c>
      <c r="C658" s="35" t="str">
        <f>CONCATENATE(Table1[[#This Row],[Base ]],"-",Table1[[#This Row],[Additive]])</f>
        <v>Royal Jelly-Sweetflower</v>
      </c>
      <c r="D658" s="4">
        <v>0</v>
      </c>
      <c r="E658" s="4">
        <v>-2</v>
      </c>
      <c r="F658" s="4">
        <v>0</v>
      </c>
      <c r="G658" s="4">
        <v>2</v>
      </c>
      <c r="H658" s="4">
        <v>-3</v>
      </c>
      <c r="I658" s="4">
        <v>-1</v>
      </c>
      <c r="J658" s="4">
        <v>0</v>
      </c>
      <c r="K658" s="20">
        <v>-790.90207500793895</v>
      </c>
      <c r="L658" s="20">
        <v>20.749574943705898</v>
      </c>
      <c r="M658" s="20">
        <v>-438.52917819195397</v>
      </c>
      <c r="N658" s="20">
        <v>-237.894949738718</v>
      </c>
      <c r="O658" s="20">
        <v>437.10828013054817</v>
      </c>
      <c r="P658" s="20" t="b">
        <f>IF(ISERROR(VLOOKUP(Table1[[#This Row],[Base ]],Stock,1,FALSE)),FALSE,TRUE)</f>
        <v>0</v>
      </c>
      <c r="Q658" s="29" t="b">
        <f>IF(ISERROR(VLOOKUP(Table1[[#This Row],[Additive]],Stock,1,FALSE)),FALSE,TRUE)</f>
        <v>1</v>
      </c>
    </row>
    <row r="659" spans="1:17" ht="12.75">
      <c r="A659" s="4" t="s">
        <v>320</v>
      </c>
      <c r="B659" s="4" t="s">
        <v>222</v>
      </c>
      <c r="C659" s="35" t="str">
        <f>CONCATENATE(Table1[[#This Row],[Base ]],"-",Table1[[#This Row],[Additive]])</f>
        <v>Royal Jelly-Pale Dhamasa</v>
      </c>
      <c r="D659" s="4">
        <v>0</v>
      </c>
      <c r="E659" s="4">
        <v>2</v>
      </c>
      <c r="F659" s="4">
        <v>0</v>
      </c>
      <c r="G659" s="4">
        <v>-1</v>
      </c>
      <c r="H659" s="4">
        <v>0</v>
      </c>
      <c r="I659" s="4">
        <v>-1</v>
      </c>
      <c r="J659" s="4">
        <v>0</v>
      </c>
      <c r="K659" s="20">
        <v>-790.90207500793895</v>
      </c>
      <c r="L659" s="20">
        <v>20.749574943705898</v>
      </c>
      <c r="M659" s="20">
        <v>-349.37413954297801</v>
      </c>
      <c r="N659" s="20">
        <v>-55.089808989210603</v>
      </c>
      <c r="O659" s="20">
        <v>447.99389499330795</v>
      </c>
      <c r="P659" s="20" t="b">
        <f>IF(ISERROR(VLOOKUP(Table1[[#This Row],[Base ]],Stock,1,FALSE)),FALSE,TRUE)</f>
        <v>0</v>
      </c>
      <c r="Q659" s="29" t="b">
        <f>IF(ISERROR(VLOOKUP(Table1[[#This Row],[Additive]],Stock,1,FALSE)),FALSE,TRUE)</f>
        <v>1</v>
      </c>
    </row>
    <row r="660" spans="1:17" ht="12.75">
      <c r="A660" s="4" t="s">
        <v>320</v>
      </c>
      <c r="B660" s="4" t="s">
        <v>337</v>
      </c>
      <c r="C660" s="35" t="str">
        <f>CONCATENATE(Table1[[#This Row],[Base ]],"-",Table1[[#This Row],[Additive]])</f>
        <v>Royal Jelly-Dark Ochoa</v>
      </c>
      <c r="D660" s="4">
        <v>0</v>
      </c>
      <c r="E660" s="4">
        <v>2</v>
      </c>
      <c r="F660" s="4">
        <v>0</v>
      </c>
      <c r="G660" s="4">
        <v>-1</v>
      </c>
      <c r="H660" s="4">
        <v>0</v>
      </c>
      <c r="I660" s="4">
        <v>-1</v>
      </c>
      <c r="J660" s="4">
        <v>0</v>
      </c>
      <c r="K660" s="20">
        <v>-790.90207500793895</v>
      </c>
      <c r="L660" s="20">
        <v>20.749574943705898</v>
      </c>
      <c r="M660" s="20">
        <v>-989.34232949758996</v>
      </c>
      <c r="N660" s="20">
        <v>-398.308892568781</v>
      </c>
      <c r="O660" s="20">
        <v>463.66856028399371</v>
      </c>
      <c r="P660" s="20" t="b">
        <f>IF(ISERROR(VLOOKUP(Table1[[#This Row],[Base ]],Stock,1,FALSE)),FALSE,TRUE)</f>
        <v>0</v>
      </c>
      <c r="Q660" s="29" t="b">
        <f>IF(ISERROR(VLOOKUP(Table1[[#This Row],[Additive]],Stock,1,FALSE)),FALSE,TRUE)</f>
        <v>1</v>
      </c>
    </row>
    <row r="661" spans="1:17" ht="12.75">
      <c r="A661" s="4" t="s">
        <v>320</v>
      </c>
      <c r="B661" s="4" t="s">
        <v>31</v>
      </c>
      <c r="C661" s="35" t="str">
        <f>CONCATENATE(Table1[[#This Row],[Base ]],"-",Table1[[#This Row],[Additive]])</f>
        <v>Royal Jelly-Myristica</v>
      </c>
      <c r="D661" s="4">
        <v>0</v>
      </c>
      <c r="E661" s="4">
        <v>1</v>
      </c>
      <c r="F661" s="4">
        <v>0</v>
      </c>
      <c r="G661" s="4">
        <v>-1</v>
      </c>
      <c r="H661" s="4">
        <v>0</v>
      </c>
      <c r="I661" s="4">
        <v>-1</v>
      </c>
      <c r="J661" s="4">
        <v>0</v>
      </c>
      <c r="K661" s="20">
        <v>-790.90207500793895</v>
      </c>
      <c r="L661" s="20">
        <v>20.749574943705898</v>
      </c>
      <c r="M661" s="20">
        <v>-797.79627207281999</v>
      </c>
      <c r="N661" s="20">
        <v>-548.35398863981902</v>
      </c>
      <c r="O661" s="20">
        <v>569.14532066655568</v>
      </c>
      <c r="P661" s="20" t="b">
        <f>IF(ISERROR(VLOOKUP(Table1[[#This Row],[Base ]],Stock,1,FALSE)),FALSE,TRUE)</f>
        <v>0</v>
      </c>
      <c r="Q661" s="29" t="b">
        <f>IF(ISERROR(VLOOKUP(Table1[[#This Row],[Additive]],Stock,1,FALSE)),FALSE,TRUE)</f>
        <v>1</v>
      </c>
    </row>
    <row r="662" spans="1:17" ht="12.75">
      <c r="A662" s="4" t="s">
        <v>320</v>
      </c>
      <c r="B662" s="4" t="s">
        <v>17</v>
      </c>
      <c r="C662" s="35" t="str">
        <f>CONCATENATE(Table1[[#This Row],[Base ]],"-",Table1[[#This Row],[Additive]])</f>
        <v>Royal Jelly-Motherwort</v>
      </c>
      <c r="D662" s="4">
        <v>0</v>
      </c>
      <c r="E662" s="4">
        <v>1</v>
      </c>
      <c r="F662" s="4">
        <v>0</v>
      </c>
      <c r="G662" s="4">
        <v>-1</v>
      </c>
      <c r="H662" s="4">
        <v>0</v>
      </c>
      <c r="I662" s="4">
        <v>-1</v>
      </c>
      <c r="J662" s="4">
        <v>1</v>
      </c>
      <c r="K662" s="20">
        <v>-790.90207500793895</v>
      </c>
      <c r="L662" s="20">
        <v>20.749574943705898</v>
      </c>
      <c r="M662" s="20">
        <v>-674.78598412069596</v>
      </c>
      <c r="N662" s="20">
        <v>580.68723399016403</v>
      </c>
      <c r="O662" s="20">
        <v>571.85061736555133</v>
      </c>
      <c r="P662" s="20" t="b">
        <f>IF(ISERROR(VLOOKUP(Table1[[#This Row],[Base ]],Stock,1,FALSE)),FALSE,TRUE)</f>
        <v>0</v>
      </c>
      <c r="Q662" s="29" t="b">
        <f>IF(ISERROR(VLOOKUP(Table1[[#This Row],[Additive]],Stock,1,FALSE)),FALSE,TRUE)</f>
        <v>1</v>
      </c>
    </row>
    <row r="663" spans="1:17" ht="12.75">
      <c r="A663" s="4" t="s">
        <v>320</v>
      </c>
      <c r="B663" s="4" t="s">
        <v>69</v>
      </c>
      <c r="C663" s="35" t="str">
        <f>CONCATENATE(Table1[[#This Row],[Base ]],"-",Table1[[#This Row],[Additive]])</f>
        <v>Royal Jelly-Mahonia</v>
      </c>
      <c r="D663" s="4">
        <v>0</v>
      </c>
      <c r="E663" s="4">
        <v>1</v>
      </c>
      <c r="F663" s="4">
        <v>0</v>
      </c>
      <c r="G663" s="4">
        <v>0</v>
      </c>
      <c r="H663" s="4">
        <v>0</v>
      </c>
      <c r="I663" s="4">
        <v>0</v>
      </c>
      <c r="J663" s="4">
        <v>0</v>
      </c>
      <c r="K663" s="20">
        <v>-790.90207500793895</v>
      </c>
      <c r="L663" s="20">
        <v>20.749574943705898</v>
      </c>
      <c r="M663" s="20">
        <v>63.9195651715034</v>
      </c>
      <c r="N663" s="20">
        <v>452.72953288145698</v>
      </c>
      <c r="O663" s="20">
        <v>957.7717476408319</v>
      </c>
      <c r="P663" s="20" t="b">
        <f>IF(ISERROR(VLOOKUP(Table1[[#This Row],[Base ]],Stock,1,FALSE)),FALSE,TRUE)</f>
        <v>0</v>
      </c>
      <c r="Q663" s="29" t="b">
        <f>IF(ISERROR(VLOOKUP(Table1[[#This Row],[Additive]],Stock,1,FALSE)),FALSE,TRUE)</f>
        <v>0</v>
      </c>
    </row>
    <row r="664" spans="1:17" ht="12.75">
      <c r="A664" s="4" t="s">
        <v>320</v>
      </c>
      <c r="B664" s="4" t="s">
        <v>5</v>
      </c>
      <c r="C664" s="35" t="str">
        <f>CONCATENATE(Table1[[#This Row],[Base ]],"-",Table1[[#This Row],[Additive]])</f>
        <v>Royal Jelly-Leeks</v>
      </c>
      <c r="D664" s="4">
        <v>0</v>
      </c>
      <c r="E664" s="4">
        <v>1</v>
      </c>
      <c r="F664" s="4">
        <v>0</v>
      </c>
      <c r="G664" s="4">
        <v>0</v>
      </c>
      <c r="H664" s="4">
        <v>0</v>
      </c>
      <c r="I664" s="4">
        <v>0</v>
      </c>
      <c r="J664" s="4">
        <v>0</v>
      </c>
      <c r="K664" s="20">
        <v>-790.90207500793895</v>
      </c>
      <c r="L664" s="20">
        <v>20.749574943705898</v>
      </c>
      <c r="M664" s="20">
        <v>-694.88763872276797</v>
      </c>
      <c r="N664" s="20">
        <v>-936.714164179661</v>
      </c>
      <c r="O664" s="20">
        <v>962.26585916328645</v>
      </c>
      <c r="P664" s="20" t="b">
        <f>IF(ISERROR(VLOOKUP(Table1[[#This Row],[Base ]],Stock,1,FALSE)),FALSE,TRUE)</f>
        <v>0</v>
      </c>
      <c r="Q664" s="29" t="b">
        <f>IF(ISERROR(VLOOKUP(Table1[[#This Row],[Additive]],Stock,1,FALSE)),FALSE,TRUE)</f>
        <v>0</v>
      </c>
    </row>
    <row r="665" spans="1:17" ht="12.75">
      <c r="A665" s="4" t="s">
        <v>320</v>
      </c>
      <c r="B665" s="3" t="s">
        <v>94</v>
      </c>
      <c r="C665" s="13" t="str">
        <f>CONCATENATE(Table1[[#This Row],[Base ]],"-",Table1[[#This Row],[Additive]])</f>
        <v>Royal Jelly-Sweetgrass</v>
      </c>
      <c r="D665" s="4">
        <v>0</v>
      </c>
      <c r="E665" s="4">
        <v>1</v>
      </c>
      <c r="F665" s="4">
        <v>0</v>
      </c>
      <c r="G665" s="4">
        <v>0</v>
      </c>
      <c r="H665" s="4">
        <v>0</v>
      </c>
      <c r="I665" s="4">
        <v>0</v>
      </c>
      <c r="J665" s="4">
        <v>0</v>
      </c>
      <c r="K665" s="20">
        <v>-790.90207500793895</v>
      </c>
      <c r="L665" s="20">
        <v>20.749574943705898</v>
      </c>
      <c r="M665" s="20">
        <v>-558.45978140504303</v>
      </c>
      <c r="N665" s="20">
        <v>631.49516695223599</v>
      </c>
      <c r="O665" s="20">
        <v>653.48266848725586</v>
      </c>
      <c r="P665" s="20" t="b">
        <f>IF(ISERROR(VLOOKUP(Table1[[#This Row],[Base ]],Stock,1,FALSE)),FALSE,TRUE)</f>
        <v>0</v>
      </c>
      <c r="Q665" s="29" t="b">
        <f>IF(ISERROR(VLOOKUP(Table1[[#This Row],[Additive]],Stock,1,FALSE)),FALSE,TRUE)</f>
        <v>1</v>
      </c>
    </row>
    <row r="666" spans="1:17" ht="12.75">
      <c r="A666" s="4" t="s">
        <v>320</v>
      </c>
      <c r="B666" s="4" t="s">
        <v>287</v>
      </c>
      <c r="C666" s="35" t="str">
        <f>CONCATENATE(Table1[[#This Row],[Base ]],"-",Table1[[#This Row],[Additive]])</f>
        <v>Royal Jelly-Bluebottle Clover</v>
      </c>
      <c r="D666" s="4">
        <v>0</v>
      </c>
      <c r="E666" s="4">
        <v>1</v>
      </c>
      <c r="F666" s="4">
        <v>0</v>
      </c>
      <c r="G666" s="4">
        <v>-1</v>
      </c>
      <c r="H666" s="4">
        <v>0</v>
      </c>
      <c r="I666" s="4">
        <v>-1</v>
      </c>
      <c r="J666" s="4">
        <v>0</v>
      </c>
      <c r="K666" s="20">
        <v>-790.90207500793895</v>
      </c>
      <c r="L666" s="20">
        <v>20.749574943705898</v>
      </c>
      <c r="M666" s="20">
        <v>-920.66679447039598</v>
      </c>
      <c r="N666" s="20">
        <v>664.00432127468696</v>
      </c>
      <c r="O666" s="20">
        <v>656.21303788823411</v>
      </c>
      <c r="P666" s="20" t="b">
        <f>IF(ISERROR(VLOOKUP(Table1[[#This Row],[Base ]],Stock,1,FALSE)),FALSE,TRUE)</f>
        <v>0</v>
      </c>
      <c r="Q666" s="29" t="b">
        <f>IF(ISERROR(VLOOKUP(Table1[[#This Row],[Additive]],Stock,1,FALSE)),FALSE,TRUE)</f>
        <v>1</v>
      </c>
    </row>
    <row r="667" spans="1:17" ht="12.75">
      <c r="A667" s="4" t="s">
        <v>320</v>
      </c>
      <c r="B667" s="3" t="s">
        <v>301</v>
      </c>
      <c r="C667" s="13" t="str">
        <f>CONCATENATE(Table1[[#This Row],[Base ]],"-",Table1[[#This Row],[Additive]])</f>
        <v>Royal Jelly-Crimson Clover</v>
      </c>
      <c r="D667" s="4">
        <v>0</v>
      </c>
      <c r="E667" s="4">
        <v>1</v>
      </c>
      <c r="F667" s="4">
        <v>0</v>
      </c>
      <c r="G667" s="4">
        <v>1</v>
      </c>
      <c r="H667" s="4">
        <v>0</v>
      </c>
      <c r="I667" s="4">
        <v>0</v>
      </c>
      <c r="J667" s="4">
        <v>1</v>
      </c>
      <c r="K667" s="20">
        <v>-790.90207500793895</v>
      </c>
      <c r="L667" s="20">
        <v>20.749574943705898</v>
      </c>
      <c r="M667" s="20">
        <v>82.969130037591</v>
      </c>
      <c r="N667" s="20">
        <v>479.55911740056501</v>
      </c>
      <c r="O667" s="20">
        <v>986.99396110472674</v>
      </c>
      <c r="P667" s="20" t="b">
        <f>IF(ISERROR(VLOOKUP(Table1[[#This Row],[Base ]],Stock,1,FALSE)),FALSE,TRUE)</f>
        <v>0</v>
      </c>
      <c r="Q667" s="29" t="b">
        <f>IF(ISERROR(VLOOKUP(Table1[[#This Row],[Additive]],Stock,1,FALSE)),FALSE,TRUE)</f>
        <v>0</v>
      </c>
    </row>
    <row r="668" spans="1:17" ht="12.75">
      <c r="A668" s="4" t="s">
        <v>320</v>
      </c>
      <c r="B668" s="4" t="s">
        <v>42</v>
      </c>
      <c r="C668" s="35" t="str">
        <f>CONCATENATE(Table1[[#This Row],[Base ]],"-",Table1[[#This Row],[Additive]])</f>
        <v>Royal Jelly-Calabash</v>
      </c>
      <c r="D668" s="4">
        <v>0</v>
      </c>
      <c r="E668" s="4">
        <v>1</v>
      </c>
      <c r="F668" s="4">
        <v>0</v>
      </c>
      <c r="G668" s="4">
        <v>-1</v>
      </c>
      <c r="H668" s="4">
        <v>0</v>
      </c>
      <c r="I668" s="4">
        <v>-1</v>
      </c>
      <c r="J668" s="4">
        <v>0</v>
      </c>
      <c r="K668" s="20">
        <v>-790.90207500793895</v>
      </c>
      <c r="L668" s="20">
        <v>20.749574943705898</v>
      </c>
      <c r="M668" s="20">
        <v>-406.98054845319598</v>
      </c>
      <c r="N668" s="20">
        <v>557.38851916389206</v>
      </c>
      <c r="O668" s="20">
        <v>659.83111097149731</v>
      </c>
      <c r="P668" s="20" t="b">
        <f>IF(ISERROR(VLOOKUP(Table1[[#This Row],[Base ]],Stock,1,FALSE)),FALSE,TRUE)</f>
        <v>0</v>
      </c>
      <c r="Q668" s="29" t="b">
        <f>IF(ISERROR(VLOOKUP(Table1[[#This Row],[Additive]],Stock,1,FALSE)),FALSE,TRUE)</f>
        <v>1</v>
      </c>
    </row>
    <row r="669" spans="1:17" ht="12.75">
      <c r="A669" s="4" t="s">
        <v>320</v>
      </c>
      <c r="B669" s="4" t="s">
        <v>327</v>
      </c>
      <c r="C669" s="35" t="str">
        <f>CONCATENATE(Table1[[#This Row],[Base ]],"-",Table1[[#This Row],[Additive]])</f>
        <v>Royal Jelly-Strawberry tea</v>
      </c>
      <c r="D669" s="4">
        <v>0</v>
      </c>
      <c r="E669" s="4">
        <v>1</v>
      </c>
      <c r="F669" s="4">
        <v>0</v>
      </c>
      <c r="G669" s="4">
        <v>0</v>
      </c>
      <c r="H669" s="4">
        <v>0</v>
      </c>
      <c r="I669" s="4">
        <v>0</v>
      </c>
      <c r="J669" s="4">
        <v>0</v>
      </c>
      <c r="K669" s="20">
        <v>-790.90207500793895</v>
      </c>
      <c r="L669" s="20">
        <v>20.749574943705898</v>
      </c>
      <c r="M669" s="20">
        <v>-262.86328773186199</v>
      </c>
      <c r="N669" s="20">
        <v>-469.45408698670298</v>
      </c>
      <c r="O669" s="20">
        <v>720.50301251137921</v>
      </c>
      <c r="P669" s="20" t="b">
        <f>IF(ISERROR(VLOOKUP(Table1[[#This Row],[Base ]],Stock,1,FALSE)),FALSE,TRUE)</f>
        <v>0</v>
      </c>
      <c r="Q669" s="29" t="b">
        <f>IF(ISERROR(VLOOKUP(Table1[[#This Row],[Additive]],Stock,1,FALSE)),FALSE,TRUE)</f>
        <v>1</v>
      </c>
    </row>
    <row r="670" spans="1:17" ht="12.75">
      <c r="A670" s="4" t="s">
        <v>320</v>
      </c>
      <c r="B670" s="3" t="s">
        <v>97</v>
      </c>
      <c r="C670" s="13" t="str">
        <f>CONCATENATE(Table1[[#This Row],[Base ]],"-",Table1[[#This Row],[Additive]])</f>
        <v>Royal Jelly-Tamarask</v>
      </c>
      <c r="D670" s="4">
        <v>0</v>
      </c>
      <c r="E670" s="4">
        <v>0</v>
      </c>
      <c r="F670" s="4">
        <v>0</v>
      </c>
      <c r="G670" s="4">
        <v>0</v>
      </c>
      <c r="H670" s="4">
        <v>0</v>
      </c>
      <c r="I670" s="4">
        <v>0</v>
      </c>
      <c r="J670" s="4">
        <v>0</v>
      </c>
      <c r="K670" s="20">
        <v>-790.90207500793895</v>
      </c>
      <c r="L670" s="20">
        <v>20.749574943705898</v>
      </c>
      <c r="M670" s="20">
        <v>180.47264423444599</v>
      </c>
      <c r="N670" s="20">
        <v>-218.84912618710899</v>
      </c>
      <c r="O670" s="20">
        <v>1000.4880722761245</v>
      </c>
      <c r="P670" s="20" t="b">
        <f>IF(ISERROR(VLOOKUP(Table1[[#This Row],[Base ]],Stock,1,FALSE)),FALSE,TRUE)</f>
        <v>0</v>
      </c>
      <c r="Q670" s="29" t="b">
        <f>IF(ISERROR(VLOOKUP(Table1[[#This Row],[Additive]],Stock,1,FALSE)),FALSE,TRUE)</f>
        <v>0</v>
      </c>
    </row>
    <row r="671" spans="1:17" ht="12.75">
      <c r="A671" s="4" t="s">
        <v>320</v>
      </c>
      <c r="B671" s="4" t="s">
        <v>219</v>
      </c>
      <c r="C671" s="35" t="str">
        <f>CONCATENATE(Table1[[#This Row],[Base ]],"-",Table1[[#This Row],[Additive]])</f>
        <v>Royal Jelly-Brown Muskerro</v>
      </c>
      <c r="D671" s="4">
        <v>0</v>
      </c>
      <c r="E671" s="4">
        <v>2</v>
      </c>
      <c r="F671" s="4">
        <v>0</v>
      </c>
      <c r="G671" s="4">
        <v>0</v>
      </c>
      <c r="H671" s="4">
        <v>-1</v>
      </c>
      <c r="I671" s="4">
        <v>-2</v>
      </c>
      <c r="J671" s="4">
        <v>0</v>
      </c>
      <c r="K671" s="20">
        <v>-790.90207500793895</v>
      </c>
      <c r="L671" s="20">
        <v>20.749574943705898</v>
      </c>
      <c r="M671" s="20">
        <v>-391.40531521804598</v>
      </c>
      <c r="N671" s="20">
        <v>631.50968706379695</v>
      </c>
      <c r="O671" s="20">
        <v>729.81201390465594</v>
      </c>
      <c r="P671" s="20" t="b">
        <f>IF(ISERROR(VLOOKUP(Table1[[#This Row],[Base ]],Stock,1,FALSE)),FALSE,TRUE)</f>
        <v>0</v>
      </c>
      <c r="Q671" s="29" t="b">
        <f>IF(ISERROR(VLOOKUP(Table1[[#This Row],[Additive]],Stock,1,FALSE)),FALSE,TRUE)</f>
        <v>1</v>
      </c>
    </row>
    <row r="672" spans="1:17" ht="12.75">
      <c r="A672" s="4" t="s">
        <v>320</v>
      </c>
      <c r="B672" s="3" t="s">
        <v>190</v>
      </c>
      <c r="C672" s="13" t="str">
        <f>CONCATENATE(Table1[[#This Row],[Base ]],"-",Table1[[#This Row],[Additive]])</f>
        <v>Royal Jelly-Hylian Loach Meat</v>
      </c>
      <c r="D672" s="4">
        <v>0</v>
      </c>
      <c r="E672" s="4">
        <v>0</v>
      </c>
      <c r="F672" s="4">
        <v>0</v>
      </c>
      <c r="G672" s="4">
        <v>0</v>
      </c>
      <c r="H672" s="4">
        <v>0</v>
      </c>
      <c r="I672" s="4">
        <v>0</v>
      </c>
      <c r="J672" s="4">
        <v>0</v>
      </c>
      <c r="K672" s="20">
        <v>-790.90207500793895</v>
      </c>
      <c r="L672" s="20">
        <v>20.749574943705898</v>
      </c>
      <c r="M672" s="20">
        <v>68.556974609693398</v>
      </c>
      <c r="N672" s="20">
        <v>562.75385600834602</v>
      </c>
      <c r="O672" s="20">
        <v>1016.0898083644188</v>
      </c>
      <c r="P672" s="20" t="b">
        <f>IF(ISERROR(VLOOKUP(Table1[[#This Row],[Base ]],Stock,1,FALSE)),FALSE,TRUE)</f>
        <v>0</v>
      </c>
      <c r="Q672" s="29" t="b">
        <f>IF(ISERROR(VLOOKUP(Table1[[#This Row],[Additive]],Stock,1,FALSE)),FALSE,TRUE)</f>
        <v>0</v>
      </c>
    </row>
    <row r="673" spans="1:17" ht="12.75">
      <c r="A673" s="4" t="s">
        <v>320</v>
      </c>
      <c r="B673" s="4" t="s">
        <v>169</v>
      </c>
      <c r="C673" s="35" t="str">
        <f>CONCATENATE(Table1[[#This Row],[Base ]],"-",Table1[[#This Row],[Additive]])</f>
        <v>Royal Jelly-Common Sage</v>
      </c>
      <c r="D673" s="4">
        <v>0</v>
      </c>
      <c r="E673" s="4">
        <v>1</v>
      </c>
      <c r="F673" s="4">
        <v>0</v>
      </c>
      <c r="G673" s="4">
        <v>-1</v>
      </c>
      <c r="H673" s="4">
        <v>1</v>
      </c>
      <c r="I673" s="4">
        <v>0</v>
      </c>
      <c r="J673" s="4">
        <v>0</v>
      </c>
      <c r="K673" s="20">
        <v>-790.90207500793895</v>
      </c>
      <c r="L673" s="20">
        <v>20.749574943705898</v>
      </c>
      <c r="M673" s="20">
        <v>-371.86943623171101</v>
      </c>
      <c r="N673" s="20">
        <v>-604.35073074388697</v>
      </c>
      <c r="O673" s="20">
        <v>752.55481164529851</v>
      </c>
      <c r="P673" s="20" t="b">
        <f>IF(ISERROR(VLOOKUP(Table1[[#This Row],[Base ]],Stock,1,FALSE)),FALSE,TRUE)</f>
        <v>0</v>
      </c>
      <c r="Q673" s="29" t="b">
        <f>IF(ISERROR(VLOOKUP(Table1[[#This Row],[Additive]],Stock,1,FALSE)),FALSE,TRUE)</f>
        <v>1</v>
      </c>
    </row>
    <row r="674" spans="1:17" ht="12.75">
      <c r="A674" s="4" t="s">
        <v>320</v>
      </c>
      <c r="B674" s="4" t="s">
        <v>316</v>
      </c>
      <c r="C674" s="35" t="str">
        <f>CONCATENATE(Table1[[#This Row],[Base ]],"-",Table1[[#This Row],[Additive]])</f>
        <v>Royal Jelly-Earth apple</v>
      </c>
      <c r="D674" s="4">
        <v>0</v>
      </c>
      <c r="E674" s="4">
        <v>0</v>
      </c>
      <c r="F674" s="4">
        <v>0</v>
      </c>
      <c r="G674" s="4">
        <v>0</v>
      </c>
      <c r="H674" s="4">
        <v>0</v>
      </c>
      <c r="I674" s="4">
        <v>0</v>
      </c>
      <c r="J674" s="4">
        <v>0</v>
      </c>
      <c r="K674" s="20">
        <v>-790.90207500793895</v>
      </c>
      <c r="L674" s="20">
        <v>20.749574943705898</v>
      </c>
      <c r="M674" s="20">
        <v>224.69712933545401</v>
      </c>
      <c r="N674" s="20">
        <v>-85.474911918909001</v>
      </c>
      <c r="O674" s="20">
        <v>1021.1392586088143</v>
      </c>
      <c r="P674" s="20" t="b">
        <f>IF(ISERROR(VLOOKUP(Table1[[#This Row],[Base ]],Stock,1,FALSE)),FALSE,TRUE)</f>
        <v>0</v>
      </c>
      <c r="Q674" s="29" t="b">
        <f>IF(ISERROR(VLOOKUP(Table1[[#This Row],[Additive]],Stock,1,FALSE)),FALSE,TRUE)</f>
        <v>0</v>
      </c>
    </row>
    <row r="675" spans="1:17" ht="12.75">
      <c r="A675" s="4" t="s">
        <v>320</v>
      </c>
      <c r="B675" s="3" t="s">
        <v>244</v>
      </c>
      <c r="C675" s="13" t="str">
        <f>CONCATENATE(Table1[[#This Row],[Base ]],"-",Table1[[#This Row],[Additive]])</f>
        <v>Royal Jelly-Jagged Dewcup</v>
      </c>
      <c r="D675" s="4">
        <v>0</v>
      </c>
      <c r="E675" s="4">
        <v>-1</v>
      </c>
      <c r="F675" s="4">
        <v>-1</v>
      </c>
      <c r="G675" s="4">
        <v>2</v>
      </c>
      <c r="H675" s="4">
        <v>0</v>
      </c>
      <c r="I675" s="4">
        <v>0</v>
      </c>
      <c r="J675" s="4">
        <v>0</v>
      </c>
      <c r="K675" s="20">
        <v>-790.90207500793895</v>
      </c>
      <c r="L675" s="20">
        <v>20.749574943705898</v>
      </c>
      <c r="M675" s="20">
        <v>-892.036574486257</v>
      </c>
      <c r="N675" s="20">
        <v>-756.71335402019395</v>
      </c>
      <c r="O675" s="20">
        <v>784.0132606645476</v>
      </c>
      <c r="P675" s="20" t="b">
        <f>IF(ISERROR(VLOOKUP(Table1[[#This Row],[Base ]],Stock,1,FALSE)),FALSE,TRUE)</f>
        <v>0</v>
      </c>
      <c r="Q675" s="29" t="b">
        <f>IF(ISERROR(VLOOKUP(Table1[[#This Row],[Additive]],Stock,1,FALSE)),FALSE,TRUE)</f>
        <v>1</v>
      </c>
    </row>
    <row r="676" spans="1:17" ht="12.75">
      <c r="A676" s="4" t="s">
        <v>320</v>
      </c>
      <c r="B676" s="4" t="s">
        <v>33</v>
      </c>
      <c r="C676" s="35" t="str">
        <f>CONCATENATE(Table1[[#This Row],[Base ]],"-",Table1[[#This Row],[Additive]])</f>
        <v>Royal Jelly-Thyme</v>
      </c>
      <c r="D676" s="4">
        <v>0</v>
      </c>
      <c r="E676" s="4">
        <v>1</v>
      </c>
      <c r="F676" s="4">
        <v>0</v>
      </c>
      <c r="G676" s="4">
        <v>0</v>
      </c>
      <c r="H676" s="4">
        <v>0</v>
      </c>
      <c r="I676" s="4">
        <v>0</v>
      </c>
      <c r="J676" s="4">
        <v>0</v>
      </c>
      <c r="K676" s="20">
        <v>-790.90207500793895</v>
      </c>
      <c r="L676" s="20">
        <v>20.749574943705898</v>
      </c>
      <c r="M676" s="20">
        <v>-55.5208774538605</v>
      </c>
      <c r="N676" s="20">
        <v>318.76168939522802</v>
      </c>
      <c r="O676" s="20">
        <v>793.47131395907286</v>
      </c>
      <c r="P676" s="20" t="b">
        <f>IF(ISERROR(VLOOKUP(Table1[[#This Row],[Base ]],Stock,1,FALSE)),FALSE,TRUE)</f>
        <v>0</v>
      </c>
      <c r="Q676" s="29" t="b">
        <f>IF(ISERROR(VLOOKUP(Table1[[#This Row],[Additive]],Stock,1,FALSE)),FALSE,TRUE)</f>
        <v>1</v>
      </c>
    </row>
    <row r="677" spans="1:17" ht="12.75">
      <c r="A677" s="4" t="s">
        <v>320</v>
      </c>
      <c r="B677" s="4" t="s">
        <v>162</v>
      </c>
      <c r="C677" s="35" t="str">
        <f>CONCATENATE(Table1[[#This Row],[Base ]],"-",Table1[[#This Row],[Additive]])</f>
        <v>Royal Jelly-Umber Basil</v>
      </c>
      <c r="D677" s="4">
        <v>0</v>
      </c>
      <c r="E677" s="4">
        <v>0</v>
      </c>
      <c r="F677" s="4">
        <v>0</v>
      </c>
      <c r="G677" s="4">
        <v>0</v>
      </c>
      <c r="H677" s="4">
        <v>0</v>
      </c>
      <c r="I677" s="4">
        <v>0</v>
      </c>
      <c r="J677" s="4">
        <v>0</v>
      </c>
      <c r="K677" s="20">
        <v>-790.90207500793895</v>
      </c>
      <c r="L677" s="20">
        <v>20.749574943705898</v>
      </c>
      <c r="M677" s="20">
        <v>249.06186733435399</v>
      </c>
      <c r="N677" s="20">
        <v>-205.285826133287</v>
      </c>
      <c r="O677" s="20">
        <v>1064.2448045032502</v>
      </c>
      <c r="P677" s="20" t="b">
        <f>IF(ISERROR(VLOOKUP(Table1[[#This Row],[Base ]],Stock,1,FALSE)),FALSE,TRUE)</f>
        <v>0</v>
      </c>
      <c r="Q677" s="29" t="b">
        <f>IF(ISERROR(VLOOKUP(Table1[[#This Row],[Additive]],Stock,1,FALSE)),FALSE,TRUE)</f>
        <v>0</v>
      </c>
    </row>
    <row r="678" spans="1:17" ht="12.75">
      <c r="A678" s="4" t="s">
        <v>320</v>
      </c>
      <c r="B678" s="4" t="s">
        <v>175</v>
      </c>
      <c r="C678" s="35" t="str">
        <f>CONCATENATE(Table1[[#This Row],[Base ]],"-",Table1[[#This Row],[Additive]])</f>
        <v>Royal Jelly-Miniature Bamboo</v>
      </c>
      <c r="D678" s="4">
        <v>0</v>
      </c>
      <c r="E678" s="4">
        <v>0</v>
      </c>
      <c r="F678" s="4">
        <v>0</v>
      </c>
      <c r="G678" s="4">
        <v>0</v>
      </c>
      <c r="H678" s="4">
        <v>0</v>
      </c>
      <c r="I678" s="4">
        <v>0</v>
      </c>
      <c r="J678" s="4">
        <v>0</v>
      </c>
      <c r="K678" s="20">
        <v>-790.90207500793895</v>
      </c>
      <c r="L678" s="20">
        <v>20.749574943705898</v>
      </c>
      <c r="M678" s="20">
        <v>-88.116328488290705</v>
      </c>
      <c r="N678" s="20">
        <v>863.55419630609401</v>
      </c>
      <c r="O678" s="20">
        <v>1097.3729700065414</v>
      </c>
      <c r="P678" s="20" t="b">
        <f>IF(ISERROR(VLOOKUP(Table1[[#This Row],[Base ]],Stock,1,FALSE)),FALSE,TRUE)</f>
        <v>0</v>
      </c>
      <c r="Q678" s="29" t="b">
        <f>IF(ISERROR(VLOOKUP(Table1[[#This Row],[Additive]],Stock,1,FALSE)),FALSE,TRUE)</f>
        <v>0</v>
      </c>
    </row>
    <row r="679" spans="1:17" ht="12.75">
      <c r="A679" s="4" t="s">
        <v>320</v>
      </c>
      <c r="B679" s="3" t="s">
        <v>319</v>
      </c>
      <c r="C679" s="13" t="str">
        <f>CONCATENATE(Table1[[#This Row],[Base ]],"-",Table1[[#This Row],[Additive]])</f>
        <v>Royal Jelly-Ginseng Root</v>
      </c>
      <c r="D679" s="4">
        <v>0</v>
      </c>
      <c r="E679" s="4">
        <v>0</v>
      </c>
      <c r="F679" s="4">
        <v>0</v>
      </c>
      <c r="G679" s="4">
        <v>0</v>
      </c>
      <c r="H679" s="4">
        <v>0</v>
      </c>
      <c r="I679" s="4">
        <v>0</v>
      </c>
      <c r="J679" s="4">
        <v>0</v>
      </c>
      <c r="K679" s="20">
        <v>-790.90207500793895</v>
      </c>
      <c r="L679" s="20">
        <v>20.749574943705898</v>
      </c>
      <c r="M679" s="20">
        <v>365.10342953943803</v>
      </c>
      <c r="N679" s="20">
        <v>50.720721494414903</v>
      </c>
      <c r="O679" s="20">
        <v>1156.393962354266</v>
      </c>
      <c r="P679" s="20" t="b">
        <f>IF(ISERROR(VLOOKUP(Table1[[#This Row],[Base ]],Stock,1,FALSE)),FALSE,TRUE)</f>
        <v>0</v>
      </c>
      <c r="Q679" s="29" t="b">
        <f>IF(ISERROR(VLOOKUP(Table1[[#This Row],[Additive]],Stock,1,FALSE)),FALSE,TRUE)</f>
        <v>0</v>
      </c>
    </row>
    <row r="680" spans="1:17" ht="12.75">
      <c r="A680" s="4" t="s">
        <v>320</v>
      </c>
      <c r="B680" s="3" t="s">
        <v>50</v>
      </c>
      <c r="C680" s="13" t="str">
        <f>CONCATENATE(Table1[[#This Row],[Base ]],"-",Table1[[#This Row],[Additive]])</f>
        <v>Royal Jelly-Mariae</v>
      </c>
      <c r="D680" s="4">
        <v>0</v>
      </c>
      <c r="E680" s="4">
        <v>1</v>
      </c>
      <c r="F680" s="4">
        <v>0</v>
      </c>
      <c r="G680" s="4">
        <v>0</v>
      </c>
      <c r="H680" s="4">
        <v>0</v>
      </c>
      <c r="I680" s="4">
        <v>0</v>
      </c>
      <c r="J680" s="4">
        <v>0</v>
      </c>
      <c r="K680" s="20">
        <v>-790.90207500793895</v>
      </c>
      <c r="L680" s="20">
        <v>20.749574943705898</v>
      </c>
      <c r="M680" s="20">
        <v>176.47038630854701</v>
      </c>
      <c r="N680" s="20">
        <v>88.331479600880698</v>
      </c>
      <c r="O680" s="20">
        <v>969.73026803880236</v>
      </c>
      <c r="P680" s="20" t="b">
        <f>IF(ISERROR(VLOOKUP(Table1[[#This Row],[Base ]],Stock,1,FALSE)),FALSE,TRUE)</f>
        <v>0</v>
      </c>
      <c r="Q680" s="29" t="b">
        <f>IF(ISERROR(VLOOKUP(Table1[[#This Row],[Additive]],Stock,1,FALSE)),FALSE,TRUE)</f>
        <v>1</v>
      </c>
    </row>
    <row r="681" spans="1:17" ht="12.75">
      <c r="A681" s="4" t="s">
        <v>320</v>
      </c>
      <c r="B681" s="3" t="s">
        <v>89</v>
      </c>
      <c r="C681" s="13" t="str">
        <f>CONCATENATE(Table1[[#This Row],[Base ]],"-",Table1[[#This Row],[Additive]])</f>
        <v>Royal Jelly-Dameshood</v>
      </c>
      <c r="D681" s="4">
        <v>0</v>
      </c>
      <c r="E681" s="4">
        <v>1</v>
      </c>
      <c r="F681" s="4">
        <v>0</v>
      </c>
      <c r="G681" s="4">
        <v>0</v>
      </c>
      <c r="H681" s="4">
        <v>0</v>
      </c>
      <c r="I681" s="4">
        <v>1</v>
      </c>
      <c r="J681" s="4">
        <v>0</v>
      </c>
      <c r="K681" s="20">
        <v>-790.90207500793895</v>
      </c>
      <c r="L681" s="20">
        <v>20.749574943705898</v>
      </c>
      <c r="M681" s="20">
        <v>-85.575762270003295</v>
      </c>
      <c r="N681" s="20">
        <v>718.71763005172102</v>
      </c>
      <c r="O681" s="20">
        <v>992.29260472491558</v>
      </c>
      <c r="P681" s="20" t="b">
        <f>IF(ISERROR(VLOOKUP(Table1[[#This Row],[Base ]],Stock,1,FALSE)),FALSE,TRUE)</f>
        <v>0</v>
      </c>
      <c r="Q681" s="29" t="b">
        <f>IF(ISERROR(VLOOKUP(Table1[[#This Row],[Additive]],Stock,1,FALSE)),FALSE,TRUE)</f>
        <v>1</v>
      </c>
    </row>
    <row r="682" spans="1:17" ht="12.75">
      <c r="A682" s="4" t="s">
        <v>320</v>
      </c>
      <c r="B682" s="4" t="s">
        <v>38</v>
      </c>
      <c r="C682" s="35" t="str">
        <f>CONCATENATE(Table1[[#This Row],[Base ]],"-",Table1[[#This Row],[Additive]])</f>
        <v>Royal Jelly-Gynura</v>
      </c>
      <c r="D682" s="4">
        <v>0</v>
      </c>
      <c r="E682" s="4">
        <v>0</v>
      </c>
      <c r="F682" s="4">
        <v>0</v>
      </c>
      <c r="G682" s="4">
        <v>0</v>
      </c>
      <c r="H682" s="4">
        <v>0</v>
      </c>
      <c r="I682" s="4">
        <v>0</v>
      </c>
      <c r="J682" s="4">
        <v>0</v>
      </c>
      <c r="K682" s="20">
        <v>-790.90207500793895</v>
      </c>
      <c r="L682" s="20">
        <v>20.749574943705898</v>
      </c>
      <c r="M682" s="20">
        <v>175.18027348906799</v>
      </c>
      <c r="N682" s="20">
        <v>723.91428516224698</v>
      </c>
      <c r="O682" s="20">
        <v>1194.8873226267895</v>
      </c>
      <c r="P682" s="20" t="b">
        <f>IF(ISERROR(VLOOKUP(Table1[[#This Row],[Base ]],Stock,1,FALSE)),FALSE,TRUE)</f>
        <v>0</v>
      </c>
      <c r="Q682" s="29" t="b">
        <f>IF(ISERROR(VLOOKUP(Table1[[#This Row],[Additive]],Stock,1,FALSE)),FALSE,TRUE)</f>
        <v>0</v>
      </c>
    </row>
    <row r="683" spans="1:17" ht="12.75">
      <c r="A683" s="4" t="s">
        <v>320</v>
      </c>
      <c r="B683" s="4" t="s">
        <v>62</v>
      </c>
      <c r="C683" s="35" t="str">
        <f>CONCATENATE(Table1[[#This Row],[Base ]],"-",Table1[[#This Row],[Additive]])</f>
        <v>Royal Jelly-Finlow</v>
      </c>
      <c r="D683" s="4">
        <v>0</v>
      </c>
      <c r="E683" s="4">
        <v>0</v>
      </c>
      <c r="F683" s="4">
        <v>0</v>
      </c>
      <c r="G683" s="4">
        <v>0</v>
      </c>
      <c r="H683" s="4">
        <v>0</v>
      </c>
      <c r="I683" s="4">
        <v>0</v>
      </c>
      <c r="J683" s="4">
        <v>0</v>
      </c>
      <c r="K683" s="20">
        <v>-790.90207500793895</v>
      </c>
      <c r="L683" s="20">
        <v>20.749574943705898</v>
      </c>
      <c r="M683" s="20">
        <v>-601.30000000000098</v>
      </c>
      <c r="N683" s="20">
        <v>-995.10000000000105</v>
      </c>
      <c r="O683" s="20">
        <v>1033.3921355229222</v>
      </c>
      <c r="P683" s="20" t="b">
        <f>IF(ISERROR(VLOOKUP(Table1[[#This Row],[Base ]],Stock,1,FALSE)),FALSE,TRUE)</f>
        <v>0</v>
      </c>
      <c r="Q683" s="29" t="b">
        <f>IF(ISERROR(VLOOKUP(Table1[[#This Row],[Additive]],Stock,1,FALSE)),FALSE,TRUE)</f>
        <v>1</v>
      </c>
    </row>
    <row r="684" spans="1:17" ht="12.75">
      <c r="A684" s="4" t="s">
        <v>320</v>
      </c>
      <c r="B684" s="3" t="s">
        <v>76</v>
      </c>
      <c r="C684" s="13" t="str">
        <f>CONCATENATE(Table1[[#This Row],[Base ]],"-",Table1[[#This Row],[Additive]])</f>
        <v>Royal Jelly-Harrow</v>
      </c>
      <c r="D684" s="4">
        <v>0</v>
      </c>
      <c r="E684" s="4">
        <v>0</v>
      </c>
      <c r="F684" s="4">
        <v>0</v>
      </c>
      <c r="G684" s="4">
        <v>0</v>
      </c>
      <c r="H684" s="4">
        <v>0</v>
      </c>
      <c r="I684" s="4">
        <v>0</v>
      </c>
      <c r="J684" s="4">
        <v>0</v>
      </c>
      <c r="K684" s="20">
        <v>-790.90207500793895</v>
      </c>
      <c r="L684" s="20">
        <v>20.749574943705898</v>
      </c>
      <c r="M684" s="20">
        <v>372.40380795234398</v>
      </c>
      <c r="N684" s="20">
        <v>409.14982919841202</v>
      </c>
      <c r="O684" s="20">
        <v>1226.4319527944156</v>
      </c>
      <c r="P684" s="20" t="b">
        <f>IF(ISERROR(VLOOKUP(Table1[[#This Row],[Base ]],Stock,1,FALSE)),FALSE,TRUE)</f>
        <v>0</v>
      </c>
      <c r="Q684" s="29" t="b">
        <f>IF(ISERROR(VLOOKUP(Table1[[#This Row],[Additive]],Stock,1,FALSE)),FALSE,TRUE)</f>
        <v>0</v>
      </c>
    </row>
    <row r="685" spans="1:17" ht="12.75">
      <c r="A685" s="4" t="s">
        <v>320</v>
      </c>
      <c r="B685" s="3" t="s">
        <v>110</v>
      </c>
      <c r="C685" s="13" t="str">
        <f>CONCATENATE(Table1[[#This Row],[Base ]],"-",Table1[[#This Row],[Additive]])</f>
        <v>Royal Jelly-Zanthoxylum</v>
      </c>
      <c r="D685" s="4">
        <v>0</v>
      </c>
      <c r="E685" s="4">
        <v>0</v>
      </c>
      <c r="F685" s="4">
        <v>0</v>
      </c>
      <c r="G685" s="4">
        <v>0</v>
      </c>
      <c r="H685" s="4">
        <v>0</v>
      </c>
      <c r="I685" s="4">
        <v>0</v>
      </c>
      <c r="J685" s="4">
        <v>0</v>
      </c>
      <c r="K685" s="20">
        <v>-790.90207500793895</v>
      </c>
      <c r="L685" s="20">
        <v>20.749574943705898</v>
      </c>
      <c r="M685" s="20">
        <v>141.88200240708599</v>
      </c>
      <c r="N685" s="20">
        <v>749.33903201661997</v>
      </c>
      <c r="O685" s="20">
        <v>1183.6083524700232</v>
      </c>
      <c r="P685" s="20" t="b">
        <f>IF(ISERROR(VLOOKUP(Table1[[#This Row],[Base ]],Stock,1,FALSE)),FALSE,TRUE)</f>
        <v>0</v>
      </c>
      <c r="Q685" s="29" t="b">
        <f>IF(ISERROR(VLOOKUP(Table1[[#This Row],[Additive]],Stock,1,FALSE)),FALSE,TRUE)</f>
        <v>1</v>
      </c>
    </row>
    <row r="686" spans="1:17" ht="12.75">
      <c r="A686" s="14" t="s">
        <v>320</v>
      </c>
      <c r="B686" s="14" t="s">
        <v>6</v>
      </c>
      <c r="C686" s="34" t="str">
        <f>CONCATENATE(Table1[[#This Row],[Base ]],"-",Table1[[#This Row],[Additive]])</f>
        <v>Royal Jelly-Dates</v>
      </c>
      <c r="D686" s="15">
        <v>0</v>
      </c>
      <c r="E686" s="15">
        <v>1</v>
      </c>
      <c r="F686" s="15">
        <v>0</v>
      </c>
      <c r="G686" s="15">
        <v>0</v>
      </c>
      <c r="H686" s="15">
        <v>0</v>
      </c>
      <c r="I686" s="15">
        <v>0</v>
      </c>
      <c r="J686" s="15">
        <v>0</v>
      </c>
      <c r="K686" s="16">
        <v>-790.90207500793895</v>
      </c>
      <c r="L686" s="16">
        <v>20.749574943705898</v>
      </c>
      <c r="M686" s="16">
        <v>20.421790670080799</v>
      </c>
      <c r="N686" s="16">
        <v>288.42222201339399</v>
      </c>
      <c r="O686" s="16">
        <v>854.33896142457377</v>
      </c>
      <c r="P686" s="16" t="b">
        <f>IF(ISERROR(VLOOKUP(Table1[[#This Row],[Base ]],Stock,1,FALSE)),FALSE,TRUE)</f>
        <v>0</v>
      </c>
      <c r="Q686" s="29" t="b">
        <f>IF(ISERROR(VLOOKUP(Table1[[#This Row],[Additive]],Stock,1,FALSE)),FALSE,TRUE)</f>
        <v>0</v>
      </c>
    </row>
    <row r="687" spans="1:17" ht="12.75">
      <c r="A687" s="14" t="s">
        <v>320</v>
      </c>
      <c r="B687" s="14" t="s">
        <v>298</v>
      </c>
      <c r="C687" s="34" t="str">
        <f>CONCATENATE(Table1[[#This Row],[Base ]],"-",Table1[[#This Row],[Additive]])</f>
        <v>Royal Jelly-Coconut Meat</v>
      </c>
      <c r="D687" s="15">
        <v>0</v>
      </c>
      <c r="E687" s="15">
        <v>1</v>
      </c>
      <c r="F687" s="15">
        <v>0</v>
      </c>
      <c r="G687" s="15">
        <v>0</v>
      </c>
      <c r="H687" s="15">
        <v>0</v>
      </c>
      <c r="I687" s="15">
        <v>0</v>
      </c>
      <c r="J687" s="15">
        <v>0</v>
      </c>
      <c r="K687" s="16">
        <v>-790.90207500793895</v>
      </c>
      <c r="L687" s="16">
        <v>20.749574943705898</v>
      </c>
      <c r="M687" s="16">
        <v>-332.799999999985</v>
      </c>
      <c r="N687" s="16">
        <v>690</v>
      </c>
      <c r="O687" s="16">
        <v>811.02012463601875</v>
      </c>
      <c r="P687" s="16" t="b">
        <f>IF(ISERROR(VLOOKUP(Table1[[#This Row],[Base ]],Stock,1,FALSE)),FALSE,TRUE)</f>
        <v>0</v>
      </c>
      <c r="Q687" s="29" t="b">
        <f>IF(ISERROR(VLOOKUP(Table1[[#This Row],[Additive]],Stock,1,FALSE)),FALSE,TRUE)</f>
        <v>0</v>
      </c>
    </row>
    <row r="688" spans="1:17" ht="12.75">
      <c r="A688" s="3" t="s">
        <v>343</v>
      </c>
      <c r="B688" s="3" t="s">
        <v>344</v>
      </c>
      <c r="C688" s="13" t="str">
        <f>CONCATENATE(Table1[[#This Row],[Base ]],"-",Table1[[#This Row],[Additive]])</f>
        <v>Singing Lamprey-Curly Sage</v>
      </c>
      <c r="D688" s="4">
        <v>0</v>
      </c>
      <c r="E688" s="4">
        <v>0</v>
      </c>
      <c r="F688" s="4">
        <v>-9</v>
      </c>
      <c r="G688" s="4">
        <v>-8</v>
      </c>
      <c r="H688" s="4">
        <v>-4</v>
      </c>
      <c r="I688" s="4">
        <v>0</v>
      </c>
      <c r="J688" s="4">
        <v>8</v>
      </c>
      <c r="K688" s="20">
        <v>465.97823902889098</v>
      </c>
      <c r="L688" s="20">
        <v>744.92413188994794</v>
      </c>
      <c r="M688" s="20">
        <v>522.249181832349</v>
      </c>
      <c r="N688" s="20">
        <v>737.61659797622895</v>
      </c>
      <c r="O688" s="20">
        <v>56.743449453573021</v>
      </c>
      <c r="P688" s="20" t="b">
        <f>IF(ISERROR(VLOOKUP(Table1[[#This Row],[Base ]],Stock,1,FALSE)),FALSE,TRUE)</f>
        <v>0</v>
      </c>
      <c r="Q688" s="29" t="b">
        <f>IF(ISERROR(VLOOKUP(Table1[[#This Row],[Additive]],Stock,1,FALSE)),FALSE,TRUE)</f>
        <v>0</v>
      </c>
    </row>
    <row r="689" spans="1:17" ht="12.75">
      <c r="A689" s="3" t="s">
        <v>343</v>
      </c>
      <c r="B689" s="4" t="s">
        <v>217</v>
      </c>
      <c r="C689" s="35" t="str">
        <f>CONCATENATE(Table1[[#This Row],[Base ]],"-",Table1[[#This Row],[Additive]])</f>
        <v>Singing Lamprey-Blue Damia</v>
      </c>
      <c r="D689" s="4">
        <v>0</v>
      </c>
      <c r="E689" s="4">
        <v>0</v>
      </c>
      <c r="F689" s="4">
        <v>0</v>
      </c>
      <c r="G689" s="4">
        <v>2</v>
      </c>
      <c r="H689" s="4">
        <v>-2</v>
      </c>
      <c r="I689" s="4">
        <v>0</v>
      </c>
      <c r="J689" s="4">
        <v>-2</v>
      </c>
      <c r="K689" s="20">
        <v>465.97823902889098</v>
      </c>
      <c r="L689" s="20">
        <v>744.92413188994794</v>
      </c>
      <c r="M689" s="20">
        <v>822.37207979324296</v>
      </c>
      <c r="N689" s="20">
        <v>491.41918149783999</v>
      </c>
      <c r="O689" s="20">
        <v>437.35721053627481</v>
      </c>
      <c r="P689" s="20" t="b">
        <f>IF(ISERROR(VLOOKUP(Table1[[#This Row],[Base ]],Stock,1,FALSE)),FALSE,TRUE)</f>
        <v>0</v>
      </c>
      <c r="Q689" s="29" t="b">
        <f>IF(ISERROR(VLOOKUP(Table1[[#This Row],[Additive]],Stock,1,FALSE)),FALSE,TRUE)</f>
        <v>0</v>
      </c>
    </row>
    <row r="690" spans="1:17" ht="12.75">
      <c r="A690" s="4" t="s">
        <v>276</v>
      </c>
      <c r="B690" s="4" t="s">
        <v>205</v>
      </c>
      <c r="C690" s="35" t="str">
        <f>CONCATENATE(Table1[[#This Row],[Base ]],"-",Table1[[#This Row],[Additive]])</f>
        <v>Spotted Sea Cucumber Meat-Shrub sage</v>
      </c>
      <c r="D690" s="4">
        <v>0</v>
      </c>
      <c r="E690" s="4">
        <v>0</v>
      </c>
      <c r="F690" s="4">
        <v>0</v>
      </c>
      <c r="G690" s="4">
        <v>0</v>
      </c>
      <c r="H690" s="4">
        <v>0</v>
      </c>
      <c r="I690" s="4">
        <v>0</v>
      </c>
      <c r="J690" s="4">
        <v>0</v>
      </c>
      <c r="K690" s="20">
        <v>-38.433241157740497</v>
      </c>
      <c r="L690" s="20">
        <v>-861.75915644031898</v>
      </c>
      <c r="M690" s="20">
        <v>914.15438825568799</v>
      </c>
      <c r="N690" s="20">
        <v>-597.77589343759701</v>
      </c>
      <c r="O690" s="20">
        <v>988.48892500475677</v>
      </c>
      <c r="P690" s="20" t="b">
        <f>IF(ISERROR(VLOOKUP(Table1[[#This Row],[Base ]],Stock,1,FALSE)),FALSE,TRUE)</f>
        <v>0</v>
      </c>
      <c r="Q690" s="29" t="b">
        <f>IF(ISERROR(VLOOKUP(Table1[[#This Row],[Additive]],Stock,1,FALSE)),FALSE,TRUE)</f>
        <v>1</v>
      </c>
    </row>
    <row r="691" spans="1:17" ht="12.75">
      <c r="A691" s="14" t="s">
        <v>33</v>
      </c>
      <c r="B691" s="14" t="s">
        <v>220</v>
      </c>
      <c r="C691" s="34" t="str">
        <f>CONCATENATE(Table1[[#This Row],[Base ]],"-",Table1[[#This Row],[Additive]])</f>
        <v>Thyme-Buckler-leaf</v>
      </c>
      <c r="D691" s="15">
        <v>0</v>
      </c>
      <c r="E691" s="15">
        <v>0</v>
      </c>
      <c r="F691" s="15">
        <v>3</v>
      </c>
      <c r="G691" s="15">
        <v>0</v>
      </c>
      <c r="H691" s="15">
        <v>0</v>
      </c>
      <c r="I691" s="15">
        <v>-3</v>
      </c>
      <c r="J691" s="15">
        <v>-3</v>
      </c>
      <c r="K691" s="16">
        <v>-55.5208774538605</v>
      </c>
      <c r="L691" s="16">
        <v>318.76168939522802</v>
      </c>
      <c r="M691" s="16">
        <v>-61.309064506217702</v>
      </c>
      <c r="N691" s="16">
        <v>384.75615217571902</v>
      </c>
      <c r="O691" s="16">
        <v>66.247809224446712</v>
      </c>
      <c r="P691" s="16" t="b">
        <f>IF(ISERROR(VLOOKUP(Table1[[#This Row],[Base ]],Stock,1,FALSE)),FALSE,TRUE)</f>
        <v>1</v>
      </c>
      <c r="Q691" s="29" t="b">
        <f>IF(ISERROR(VLOOKUP(Table1[[#This Row],[Additive]],Stock,1,FALSE)),FALSE,TRUE)</f>
        <v>0</v>
      </c>
    </row>
    <row r="692" spans="1:17" ht="12.75">
      <c r="A692" s="14" t="s">
        <v>48</v>
      </c>
      <c r="B692" s="14" t="s">
        <v>298</v>
      </c>
      <c r="C692" s="34" t="str">
        <f>CONCATENATE(Table1[[#This Row],[Base ]],"-",Table1[[#This Row],[Additive]])</f>
        <v>Tilapia-Coconut Meat</v>
      </c>
      <c r="D692" s="15">
        <v>0</v>
      </c>
      <c r="E692" s="15">
        <v>0</v>
      </c>
      <c r="F692" s="15">
        <v>1</v>
      </c>
      <c r="G692" s="15">
        <v>0</v>
      </c>
      <c r="H692" s="15">
        <v>1</v>
      </c>
      <c r="I692" s="15">
        <v>0</v>
      </c>
      <c r="J692" s="15">
        <v>0</v>
      </c>
      <c r="K692" s="16">
        <v>-904.20000000000095</v>
      </c>
      <c r="L692" s="16">
        <v>-108.4</v>
      </c>
      <c r="M692" s="16">
        <v>-332.799999999985</v>
      </c>
      <c r="N692" s="16">
        <v>690</v>
      </c>
      <c r="O692" s="16">
        <v>981.80472600207941</v>
      </c>
      <c r="P692" s="16" t="b">
        <f>IF(ISERROR(VLOOKUP(Table1[[#This Row],[Base ]],Stock,1,FALSE)),FALSE,TRUE)</f>
        <v>0</v>
      </c>
      <c r="Q692" s="29" t="b">
        <f>IF(ISERROR(VLOOKUP(Table1[[#This Row],[Additive]],Stock,1,FALSE)),FALSE,TRUE)</f>
        <v>0</v>
      </c>
    </row>
    <row r="693" spans="1:17" ht="12.75">
      <c r="A693" s="14" t="s">
        <v>48</v>
      </c>
      <c r="B693" s="14" t="s">
        <v>72</v>
      </c>
      <c r="C693" s="34" t="str">
        <f>CONCATENATE(Table1[[#This Row],[Base ]],"-",Table1[[#This Row],[Additive]])</f>
        <v>Tilapia-Myrrh</v>
      </c>
      <c r="D693" s="15">
        <v>0</v>
      </c>
      <c r="E693" s="15">
        <v>-1</v>
      </c>
      <c r="F693" s="15">
        <v>2</v>
      </c>
      <c r="G693" s="15">
        <v>-1</v>
      </c>
      <c r="H693" s="15">
        <v>3</v>
      </c>
      <c r="I693" s="15">
        <v>0</v>
      </c>
      <c r="J693" s="15">
        <v>-2</v>
      </c>
      <c r="K693" s="16">
        <v>-904.20000000000095</v>
      </c>
      <c r="L693" s="16">
        <v>-108.4</v>
      </c>
      <c r="M693" s="16">
        <v>-904</v>
      </c>
      <c r="N693" s="16">
        <v>-5.7000000000000099</v>
      </c>
      <c r="O693" s="16">
        <v>102.70019474178225</v>
      </c>
      <c r="P693" s="16" t="b">
        <f>IF(ISERROR(VLOOKUP(Table1[[#This Row],[Base ]],Stock,1,FALSE)),FALSE,TRUE)</f>
        <v>0</v>
      </c>
      <c r="Q693" s="29" t="b">
        <f>IF(ISERROR(VLOOKUP(Table1[[#This Row],[Additive]],Stock,1,FALSE)),FALSE,TRUE)</f>
        <v>0</v>
      </c>
    </row>
    <row r="694" spans="1:17" ht="12.75">
      <c r="A694" s="3" t="s">
        <v>255</v>
      </c>
      <c r="B694" s="3" t="s">
        <v>90</v>
      </c>
      <c r="C694" s="13" t="str">
        <f>CONCATENATE(Table1[[#This Row],[Base ]],"-",Table1[[#This Row],[Additive]])</f>
        <v>Tiny Clover-Fumitory</v>
      </c>
      <c r="D694" s="4">
        <v>0</v>
      </c>
      <c r="E694" s="4">
        <v>3</v>
      </c>
      <c r="F694" s="4">
        <v>3</v>
      </c>
      <c r="G694" s="4">
        <v>-2</v>
      </c>
      <c r="H694" s="4">
        <v>-3</v>
      </c>
      <c r="I694" s="4">
        <v>0</v>
      </c>
      <c r="J694" s="4">
        <v>-3</v>
      </c>
      <c r="K694" s="20">
        <v>573.15739632784403</v>
      </c>
      <c r="L694" s="20">
        <v>-939.03687559345201</v>
      </c>
      <c r="M694" s="20">
        <v>407.95123495293001</v>
      </c>
      <c r="N694" s="20">
        <v>-873.95652990786596</v>
      </c>
      <c r="O694" s="20">
        <v>177.56274144873274</v>
      </c>
      <c r="P694" s="20" t="b">
        <f>IF(ISERROR(VLOOKUP(Table1[[#This Row],[Base ]],Stock,1,FALSE)),FALSE,TRUE)</f>
        <v>1</v>
      </c>
      <c r="Q694" s="29" t="b">
        <f>IF(ISERROR(VLOOKUP(Table1[[#This Row],[Additive]],Stock,1,FALSE)),FALSE,TRUE)</f>
        <v>0</v>
      </c>
    </row>
    <row r="695" spans="1:17" ht="12.75">
      <c r="A695" s="3" t="s">
        <v>255</v>
      </c>
      <c r="B695" s="4" t="s">
        <v>225</v>
      </c>
      <c r="C695" s="35" t="str">
        <f>CONCATENATE(Table1[[#This Row],[Base ]],"-",Table1[[#This Row],[Additive]])</f>
        <v>Tiny Clover-Cabbage Juice</v>
      </c>
      <c r="D695" s="4">
        <v>0</v>
      </c>
      <c r="E695" s="4">
        <v>2</v>
      </c>
      <c r="F695" s="4">
        <v>-2</v>
      </c>
      <c r="G695" s="4">
        <v>-3</v>
      </c>
      <c r="H695" s="4">
        <v>0</v>
      </c>
      <c r="I695" s="4">
        <v>2</v>
      </c>
      <c r="J695" s="4">
        <v>0</v>
      </c>
      <c r="K695" s="20">
        <v>573.15739632784403</v>
      </c>
      <c r="L695" s="20">
        <v>-939.03687559345201</v>
      </c>
      <c r="M695" s="20">
        <v>811.26227935889403</v>
      </c>
      <c r="N695" s="20">
        <v>-774.45882730428104</v>
      </c>
      <c r="O695" s="20">
        <v>289.44752426286652</v>
      </c>
      <c r="P695" s="20" t="b">
        <f>IF(ISERROR(VLOOKUP(Table1[[#This Row],[Base ]],Stock,1,FALSE)),FALSE,TRUE)</f>
        <v>1</v>
      </c>
      <c r="Q695" s="29" t="b">
        <f>IF(ISERROR(VLOOKUP(Table1[[#This Row],[Additive]],Stock,1,FALSE)),FALSE,TRUE)</f>
        <v>0</v>
      </c>
    </row>
    <row r="696" spans="1:17" ht="12.75">
      <c r="A696" s="3" t="s">
        <v>255</v>
      </c>
      <c r="B696" s="4" t="s">
        <v>308</v>
      </c>
      <c r="C696" s="35" t="str">
        <f>CONCATENATE(Table1[[#This Row],[Base ]],"-",Table1[[#This Row],[Additive]])</f>
        <v>Tiny Clover-Cicada Bean</v>
      </c>
      <c r="D696" s="4">
        <v>0</v>
      </c>
      <c r="E696" s="4">
        <v>2</v>
      </c>
      <c r="F696" s="4">
        <v>0</v>
      </c>
      <c r="G696" s="4">
        <v>-2</v>
      </c>
      <c r="H696" s="4">
        <v>0</v>
      </c>
      <c r="I696" s="4">
        <v>0</v>
      </c>
      <c r="J696" s="4">
        <v>0</v>
      </c>
      <c r="K696" s="20">
        <v>573.15739632784403</v>
      </c>
      <c r="L696" s="20">
        <v>-939.03687559345201</v>
      </c>
      <c r="M696" s="20">
        <v>949.14705911505496</v>
      </c>
      <c r="N696" s="20">
        <v>-984.26107189337995</v>
      </c>
      <c r="O696" s="20">
        <v>378.69968900675769</v>
      </c>
      <c r="P696" s="20" t="b">
        <f>IF(ISERROR(VLOOKUP(Table1[[#This Row],[Base ]],Stock,1,FALSE)),FALSE,TRUE)</f>
        <v>1</v>
      </c>
      <c r="Q696" s="29" t="b">
        <f>IF(ISERROR(VLOOKUP(Table1[[#This Row],[Additive]],Stock,1,FALSE)),FALSE,TRUE)</f>
        <v>0</v>
      </c>
    </row>
    <row r="697" spans="1:17" ht="12.75">
      <c r="A697" s="3" t="s">
        <v>255</v>
      </c>
      <c r="B697" s="3" t="s">
        <v>272</v>
      </c>
      <c r="C697" s="13" t="str">
        <f>CONCATENATE(Table1[[#This Row],[Base ]],"-",Table1[[#This Row],[Additive]])</f>
        <v>Tiny Clover-Fire Lily</v>
      </c>
      <c r="D697" s="4">
        <v>0</v>
      </c>
      <c r="E697" s="4">
        <v>2</v>
      </c>
      <c r="F697" s="4">
        <v>0</v>
      </c>
      <c r="G697" s="4">
        <v>-2</v>
      </c>
      <c r="H697" s="4">
        <v>0</v>
      </c>
      <c r="I697" s="4">
        <v>0</v>
      </c>
      <c r="J697" s="4">
        <v>0</v>
      </c>
      <c r="K697" s="20">
        <v>573.15739632784403</v>
      </c>
      <c r="L697" s="20">
        <v>-939.03687559345201</v>
      </c>
      <c r="M697" s="20">
        <v>330.62624186938001</v>
      </c>
      <c r="N697" s="20">
        <v>-594.40353447522602</v>
      </c>
      <c r="O697" s="20">
        <v>421.41843895737031</v>
      </c>
      <c r="P697" s="20" t="b">
        <f>IF(ISERROR(VLOOKUP(Table1[[#This Row],[Base ]],Stock,1,FALSE)),FALSE,TRUE)</f>
        <v>1</v>
      </c>
      <c r="Q697" s="29" t="b">
        <f>IF(ISERROR(VLOOKUP(Table1[[#This Row],[Additive]],Stock,1,FALSE)),FALSE,TRUE)</f>
        <v>0</v>
      </c>
    </row>
    <row r="698" spans="1:17" ht="12.75">
      <c r="A698" s="3" t="s">
        <v>255</v>
      </c>
      <c r="B698" s="3" t="s">
        <v>59</v>
      </c>
      <c r="C698" s="13" t="str">
        <f>CONCATENATE(Table1[[#This Row],[Base ]],"-",Table1[[#This Row],[Additive]])</f>
        <v>Tiny Clover-Aloe</v>
      </c>
      <c r="D698" s="4">
        <v>0</v>
      </c>
      <c r="E698" s="4">
        <v>-1</v>
      </c>
      <c r="F698" s="4">
        <v>0</v>
      </c>
      <c r="G698" s="4">
        <v>-1</v>
      </c>
      <c r="H698" s="4">
        <v>0</v>
      </c>
      <c r="I698" s="4">
        <v>2</v>
      </c>
      <c r="J698" s="4">
        <v>0</v>
      </c>
      <c r="K698" s="20">
        <v>573.15739632784403</v>
      </c>
      <c r="L698" s="20">
        <v>-939.03687559345201</v>
      </c>
      <c r="M698" s="20">
        <v>998.65866447417795</v>
      </c>
      <c r="N698" s="20">
        <v>-513.41253325295395</v>
      </c>
      <c r="O698" s="20">
        <v>601.83669710887511</v>
      </c>
      <c r="P698" s="20" t="b">
        <f>IF(ISERROR(VLOOKUP(Table1[[#This Row],[Base ]],Stock,1,FALSE)),FALSE,TRUE)</f>
        <v>1</v>
      </c>
      <c r="Q698" s="29" t="b">
        <f>IF(ISERROR(VLOOKUP(Table1[[#This Row],[Additive]],Stock,1,FALSE)),FALSE,TRUE)</f>
        <v>0</v>
      </c>
    </row>
    <row r="699" spans="1:17" ht="12.75">
      <c r="A699" s="3" t="s">
        <v>255</v>
      </c>
      <c r="B699" s="3" t="s">
        <v>254</v>
      </c>
      <c r="C699" s="13" t="str">
        <f>CONCATENATE(Table1[[#This Row],[Base ]],"-",Table1[[#This Row],[Additive]])</f>
        <v>Tiny Clover-Creeping Thyme</v>
      </c>
      <c r="D699" s="4">
        <v>0</v>
      </c>
      <c r="E699" s="4">
        <v>0</v>
      </c>
      <c r="F699" s="4">
        <v>0</v>
      </c>
      <c r="G699" s="4">
        <v>0</v>
      </c>
      <c r="H699" s="4">
        <v>0</v>
      </c>
      <c r="I699" s="4">
        <v>0</v>
      </c>
      <c r="J699" s="4">
        <v>0</v>
      </c>
      <c r="K699" s="20">
        <v>573.15739632784403</v>
      </c>
      <c r="L699" s="20">
        <v>-939.03687559345201</v>
      </c>
      <c r="M699" s="20">
        <v>-500.74998881153903</v>
      </c>
      <c r="N699" s="20">
        <v>-730.66800577099298</v>
      </c>
      <c r="O699" s="20">
        <v>1093.935399266335</v>
      </c>
      <c r="P699" s="20" t="b">
        <f>IF(ISERROR(VLOOKUP(Table1[[#This Row],[Base ]],Stock,1,FALSE)),FALSE,TRUE)</f>
        <v>1</v>
      </c>
      <c r="Q699" s="29" t="b">
        <f>IF(ISERROR(VLOOKUP(Table1[[#This Row],[Additive]],Stock,1,FALSE)),FALSE,TRUE)</f>
        <v>0</v>
      </c>
    </row>
    <row r="700" spans="1:17" ht="12.75">
      <c r="A700" s="3" t="s">
        <v>255</v>
      </c>
      <c r="B700" s="3" t="s">
        <v>160</v>
      </c>
      <c r="C700" s="13" t="str">
        <f>CONCATENATE(Table1[[#This Row],[Base ]],"-",Table1[[#This Row],[Additive]])</f>
        <v>Tiny Clover-Opal Harebell</v>
      </c>
      <c r="D700" s="4">
        <v>0</v>
      </c>
      <c r="E700" s="4">
        <v>0</v>
      </c>
      <c r="F700" s="4">
        <v>0</v>
      </c>
      <c r="G700" s="4">
        <v>0</v>
      </c>
      <c r="H700" s="4">
        <v>0</v>
      </c>
      <c r="I700" s="4">
        <v>0</v>
      </c>
      <c r="J700" s="4">
        <v>0</v>
      </c>
      <c r="K700" s="20">
        <v>573.15739632784403</v>
      </c>
      <c r="L700" s="20">
        <v>-939.03687559345201</v>
      </c>
      <c r="M700" s="20">
        <v>-564.64492396434002</v>
      </c>
      <c r="N700" s="20">
        <v>-726.71742612956098</v>
      </c>
      <c r="O700" s="20">
        <v>1157.4427280357884</v>
      </c>
      <c r="P700" s="20" t="b">
        <f>IF(ISERROR(VLOOKUP(Table1[[#This Row],[Base ]],Stock,1,FALSE)),FALSE,TRUE)</f>
        <v>1</v>
      </c>
      <c r="Q700" s="29" t="b">
        <f>IF(ISERROR(VLOOKUP(Table1[[#This Row],[Additive]],Stock,1,FALSE)),FALSE,TRUE)</f>
        <v>0</v>
      </c>
    </row>
    <row r="701" spans="1:17" ht="12.75">
      <c r="A701" s="3" t="s">
        <v>255</v>
      </c>
      <c r="B701" s="6" t="s">
        <v>34</v>
      </c>
      <c r="C701" s="36" t="str">
        <f>CONCATENATE(Table1[[#This Row],[Base ]],"-",Table1[[#This Row],[Additive]])</f>
        <v>Tiny Clover-Panoe</v>
      </c>
      <c r="D701" s="4">
        <v>0</v>
      </c>
      <c r="E701" s="4">
        <v>3</v>
      </c>
      <c r="F701" s="4">
        <v>0</v>
      </c>
      <c r="G701" s="4">
        <v>-2</v>
      </c>
      <c r="H701" s="4">
        <v>0</v>
      </c>
      <c r="I701" s="4">
        <v>0</v>
      </c>
      <c r="J701" s="4">
        <v>0</v>
      </c>
      <c r="K701" s="20">
        <v>573.15739632784403</v>
      </c>
      <c r="L701" s="20">
        <v>-939.03687559345201</v>
      </c>
      <c r="M701" s="20">
        <v>439.27045090352198</v>
      </c>
      <c r="N701" s="20">
        <v>-742.86822703616895</v>
      </c>
      <c r="O701" s="20">
        <v>237.503374358863</v>
      </c>
      <c r="P701" s="20" t="b">
        <f>IF(ISERROR(VLOOKUP(Table1[[#This Row],[Base ]],Stock,1,FALSE)),FALSE,TRUE)</f>
        <v>1</v>
      </c>
      <c r="Q701" s="29" t="b">
        <f>IF(ISERROR(VLOOKUP(Table1[[#This Row],[Additive]],Stock,1,FALSE)),FALSE,TRUE)</f>
        <v>1</v>
      </c>
    </row>
    <row r="702" spans="1:17" ht="12.75">
      <c r="A702" s="3" t="s">
        <v>255</v>
      </c>
      <c r="B702" s="4" t="s">
        <v>14</v>
      </c>
      <c r="C702" s="35" t="str">
        <f>CONCATENATE(Table1[[#This Row],[Base ]],"-",Table1[[#This Row],[Additive]])</f>
        <v>Tiny Clover-Glechoma</v>
      </c>
      <c r="D702" s="4">
        <v>0</v>
      </c>
      <c r="E702" s="4">
        <v>2</v>
      </c>
      <c r="F702" s="4">
        <v>0</v>
      </c>
      <c r="G702" s="4">
        <v>-2</v>
      </c>
      <c r="H702" s="4">
        <v>0</v>
      </c>
      <c r="I702" s="4">
        <v>0</v>
      </c>
      <c r="J702" s="4">
        <v>0</v>
      </c>
      <c r="K702" s="20">
        <v>573.15739632784403</v>
      </c>
      <c r="L702" s="20">
        <v>-939.03687559345201</v>
      </c>
      <c r="M702" s="20">
        <v>990.86216144071102</v>
      </c>
      <c r="N702" s="20">
        <v>-947.89250833939195</v>
      </c>
      <c r="O702" s="20">
        <v>417.7986273664938</v>
      </c>
      <c r="P702" s="20" t="b">
        <f>IF(ISERROR(VLOOKUP(Table1[[#This Row],[Base ]],Stock,1,FALSE)),FALSE,TRUE)</f>
        <v>1</v>
      </c>
      <c r="Q702" s="29" t="b">
        <f>IF(ISERROR(VLOOKUP(Table1[[#This Row],[Additive]],Stock,1,FALSE)),FALSE,TRUE)</f>
        <v>1</v>
      </c>
    </row>
    <row r="703" spans="1:17" ht="12.75">
      <c r="A703" s="14" t="s">
        <v>255</v>
      </c>
      <c r="B703" s="14" t="s">
        <v>15</v>
      </c>
      <c r="C703" s="34" t="str">
        <f>CONCATENATE(Table1[[#This Row],[Base ]],"-",Table1[[#This Row],[Additive]])</f>
        <v>Tiny Clover-Yigory</v>
      </c>
      <c r="D703" s="15">
        <v>0</v>
      </c>
      <c r="E703" s="15">
        <v>3</v>
      </c>
      <c r="F703" s="15">
        <v>0</v>
      </c>
      <c r="G703" s="15">
        <v>-2</v>
      </c>
      <c r="H703" s="15">
        <v>0</v>
      </c>
      <c r="I703" s="15">
        <v>0</v>
      </c>
      <c r="J703" s="15">
        <v>0</v>
      </c>
      <c r="K703" s="16">
        <v>573.15739632784403</v>
      </c>
      <c r="L703" s="16">
        <v>-939.03687559345201</v>
      </c>
      <c r="M703" s="16">
        <v>606.98328023785098</v>
      </c>
      <c r="N703" s="16">
        <v>-990.05949639346397</v>
      </c>
      <c r="O703" s="16">
        <v>61.216813504094446</v>
      </c>
      <c r="P703" s="16" t="b">
        <f>IF(ISERROR(VLOOKUP(Table1[[#This Row],[Base ]],Stock,1,FALSE)),FALSE,TRUE)</f>
        <v>1</v>
      </c>
      <c r="Q703" s="29" t="b">
        <f>IF(ISERROR(VLOOKUP(Table1[[#This Row],[Additive]],Stock,1,FALSE)),FALSE,TRUE)</f>
        <v>0</v>
      </c>
    </row>
    <row r="704" spans="1:17" ht="12.75">
      <c r="A704" s="14" t="s">
        <v>255</v>
      </c>
      <c r="B704" s="14" t="s">
        <v>15</v>
      </c>
      <c r="C704" s="34" t="str">
        <f>CONCATENATE(Table1[[#This Row],[Base ]],"-",Table1[[#This Row],[Additive]])</f>
        <v>Tiny Clover-Yigory</v>
      </c>
      <c r="D704" s="15">
        <v>0</v>
      </c>
      <c r="E704" s="15">
        <v>3</v>
      </c>
      <c r="F704" s="15">
        <v>0</v>
      </c>
      <c r="G704" s="15">
        <v>-2</v>
      </c>
      <c r="H704" s="15">
        <v>0</v>
      </c>
      <c r="I704" s="15">
        <v>0</v>
      </c>
      <c r="J704" s="15">
        <v>0</v>
      </c>
      <c r="K704" s="16">
        <v>573.15739632784403</v>
      </c>
      <c r="L704" s="16">
        <v>-939.03687559345201</v>
      </c>
      <c r="M704" s="16">
        <v>606.98328023785098</v>
      </c>
      <c r="N704" s="16">
        <v>-990.05949639346397</v>
      </c>
      <c r="O704" s="16">
        <v>61.216813504094446</v>
      </c>
      <c r="P704" s="16" t="b">
        <f>IF(ISERROR(VLOOKUP(Table1[[#This Row],[Base ]],Stock,1,FALSE)),FALSE,TRUE)</f>
        <v>1</v>
      </c>
      <c r="Q704" s="29" t="b">
        <f>IF(ISERROR(VLOOKUP(Table1[[#This Row],[Additive]],Stock,1,FALSE)),FALSE,TRUE)</f>
        <v>0</v>
      </c>
    </row>
    <row r="705" spans="1:17" ht="12.75">
      <c r="A705" s="3" t="s">
        <v>241</v>
      </c>
      <c r="B705" s="4" t="s">
        <v>186</v>
      </c>
      <c r="C705" s="35" t="str">
        <f>CONCATENATE(Table1[[#This Row],[Base ]],"-",Table1[[#This Row],[Additive]])</f>
        <v>Toad Skin-Wild Yam</v>
      </c>
      <c r="D705" s="4">
        <v>0</v>
      </c>
      <c r="E705" s="4">
        <v>0</v>
      </c>
      <c r="F705" s="4">
        <v>0</v>
      </c>
      <c r="G705" s="4">
        <v>0</v>
      </c>
      <c r="H705" s="4">
        <v>1</v>
      </c>
      <c r="I705" s="4">
        <v>1</v>
      </c>
      <c r="J705" s="4">
        <v>0</v>
      </c>
      <c r="K705" s="20">
        <v>-548.46507992986994</v>
      </c>
      <c r="L705" s="20">
        <v>102.750253900581</v>
      </c>
      <c r="M705" s="20">
        <v>241.29008568245001</v>
      </c>
      <c r="N705" s="20">
        <v>444.37650491597299</v>
      </c>
      <c r="O705" s="20">
        <v>860.47760981572003</v>
      </c>
      <c r="P705" s="20" t="b">
        <f>IF(ISERROR(VLOOKUP(Table1[[#This Row],[Base ]],Stock,1,FALSE)),FALSE,TRUE)</f>
        <v>0</v>
      </c>
      <c r="Q705" s="29" t="b">
        <f>IF(ISERROR(VLOOKUP(Table1[[#This Row],[Additive]],Stock,1,FALSE)),FALSE,TRUE)</f>
        <v>0</v>
      </c>
    </row>
    <row r="706" spans="1:17" ht="12.75">
      <c r="A706" s="3" t="s">
        <v>210</v>
      </c>
      <c r="B706" s="3" t="s">
        <v>202</v>
      </c>
      <c r="C706" s="13" t="str">
        <f>CONCATENATE(Table1[[#This Row],[Base ]],"-",Table1[[#This Row],[Additive]])</f>
        <v>Verdant Squill-Camels Mane</v>
      </c>
      <c r="D706" s="4">
        <v>0</v>
      </c>
      <c r="E706" s="4">
        <v>3</v>
      </c>
      <c r="F706" s="4">
        <v>-3</v>
      </c>
      <c r="G706" s="4">
        <v>3</v>
      </c>
      <c r="H706" s="4">
        <v>-2</v>
      </c>
      <c r="I706" s="4">
        <v>-2</v>
      </c>
      <c r="J706" s="4">
        <v>-2</v>
      </c>
      <c r="K706" s="20">
        <v>710.40077383844005</v>
      </c>
      <c r="L706" s="20">
        <v>296.60190791001003</v>
      </c>
      <c r="M706" s="20">
        <v>742.81792370324297</v>
      </c>
      <c r="N706" s="20">
        <v>331.61326478673902</v>
      </c>
      <c r="O706" s="20">
        <v>47.714428799963336</v>
      </c>
      <c r="P706" s="20" t="b">
        <f>IF(ISERROR(VLOOKUP(Table1[[#This Row],[Base ]],Stock,1,FALSE)),FALSE,TRUE)</f>
        <v>1</v>
      </c>
      <c r="Q706" s="29" t="b">
        <f>IF(ISERROR(VLOOKUP(Table1[[#This Row],[Additive]],Stock,1,FALSE)),FALSE,TRUE)</f>
        <v>0</v>
      </c>
    </row>
    <row r="707" spans="1:17" ht="12.75">
      <c r="A707" s="4" t="s">
        <v>210</v>
      </c>
      <c r="B707" s="4" t="s">
        <v>325</v>
      </c>
      <c r="C707" s="35" t="str">
        <f>CONCATENATE(Table1[[#This Row],[Base ]],"-",Table1[[#This Row],[Additive]])</f>
        <v>Verdant Squill-Hairy tooth</v>
      </c>
      <c r="D707" s="4">
        <v>0</v>
      </c>
      <c r="E707" s="4">
        <v>2</v>
      </c>
      <c r="F707" s="4">
        <v>-3</v>
      </c>
      <c r="G707" s="4">
        <v>2</v>
      </c>
      <c r="H707" s="4">
        <v>-1</v>
      </c>
      <c r="I707" s="4">
        <v>-2</v>
      </c>
      <c r="J707" s="4">
        <v>0</v>
      </c>
      <c r="K707" s="20">
        <v>710.40077383844005</v>
      </c>
      <c r="L707" s="20">
        <v>296.60190791001003</v>
      </c>
      <c r="M707" s="20">
        <v>592.36530026925004</v>
      </c>
      <c r="N707" s="20">
        <v>158.28338866021599</v>
      </c>
      <c r="O707" s="20">
        <v>181.83615093858151</v>
      </c>
      <c r="P707" s="20" t="b">
        <f>IF(ISERROR(VLOOKUP(Table1[[#This Row],[Base ]],Stock,1,FALSE)),FALSE,TRUE)</f>
        <v>1</v>
      </c>
      <c r="Q707" s="29" t="b">
        <f>IF(ISERROR(VLOOKUP(Table1[[#This Row],[Additive]],Stock,1,FALSE)),FALSE,TRUE)</f>
        <v>0</v>
      </c>
    </row>
    <row r="708" spans="1:17" ht="12.75">
      <c r="A708" s="4" t="s">
        <v>210</v>
      </c>
      <c r="B708" s="4" t="s">
        <v>193</v>
      </c>
      <c r="C708" s="35" t="str">
        <f>CONCATENATE(Table1[[#This Row],[Base ]],"-",Table1[[#This Row],[Additive]])</f>
        <v>Verdant Squill-Black Pepper Plant</v>
      </c>
      <c r="D708" s="4">
        <v>0</v>
      </c>
      <c r="E708" s="4">
        <v>5</v>
      </c>
      <c r="F708" s="4">
        <v>-4</v>
      </c>
      <c r="G708" s="4">
        <v>0</v>
      </c>
      <c r="H708" s="4">
        <v>0</v>
      </c>
      <c r="I708" s="4">
        <v>-3</v>
      </c>
      <c r="J708" s="4">
        <v>3</v>
      </c>
      <c r="K708" s="20">
        <v>710.40077383844005</v>
      </c>
      <c r="L708" s="20">
        <v>296.60190791001003</v>
      </c>
      <c r="M708" s="20">
        <v>511.49587510481302</v>
      </c>
      <c r="N708" s="20">
        <v>307.10033471995803</v>
      </c>
      <c r="O708" s="20">
        <v>199.18176549503286</v>
      </c>
      <c r="P708" s="20" t="b">
        <f>IF(ISERROR(VLOOKUP(Table1[[#This Row],[Base ]],Stock,1,FALSE)),FALSE,TRUE)</f>
        <v>1</v>
      </c>
      <c r="Q708" s="29" t="b">
        <f>IF(ISERROR(VLOOKUP(Table1[[#This Row],[Additive]],Stock,1,FALSE)),FALSE,TRUE)</f>
        <v>0</v>
      </c>
    </row>
    <row r="709" spans="1:17" ht="12.75">
      <c r="A709" s="3" t="s">
        <v>210</v>
      </c>
      <c r="B709" s="3" t="s">
        <v>334</v>
      </c>
      <c r="C709" s="13" t="str">
        <f>CONCATENATE(Table1[[#This Row],[Base ]],"-",Table1[[#This Row],[Additive]])</f>
        <v>Verdant Squill-Vanilla Tea Tree</v>
      </c>
      <c r="D709" s="4">
        <v>0</v>
      </c>
      <c r="E709" s="4">
        <v>4</v>
      </c>
      <c r="F709" s="4">
        <v>-3</v>
      </c>
      <c r="G709" s="4">
        <v>0</v>
      </c>
      <c r="H709" s="4">
        <v>0</v>
      </c>
      <c r="I709" s="4">
        <v>-3</v>
      </c>
      <c r="J709" s="4">
        <v>0</v>
      </c>
      <c r="K709" s="20">
        <v>710.40077383844005</v>
      </c>
      <c r="L709" s="20">
        <v>296.60190791001003</v>
      </c>
      <c r="M709" s="20">
        <v>560.55009548818805</v>
      </c>
      <c r="N709" s="20">
        <v>27.391613685433601</v>
      </c>
      <c r="O709" s="20">
        <v>308.10616403849133</v>
      </c>
      <c r="P709" s="20" t="b">
        <f>IF(ISERROR(VLOOKUP(Table1[[#This Row],[Base ]],Stock,1,FALSE)),FALSE,TRUE)</f>
        <v>1</v>
      </c>
      <c r="Q709" s="29" t="b">
        <f>IF(ISERROR(VLOOKUP(Table1[[#This Row],[Additive]],Stock,1,FALSE)),FALSE,TRUE)</f>
        <v>0</v>
      </c>
    </row>
    <row r="710" spans="1:17" ht="12.75">
      <c r="A710" s="3" t="s">
        <v>210</v>
      </c>
      <c r="B710" s="3" t="s">
        <v>332</v>
      </c>
      <c r="C710" s="13" t="str">
        <f>CONCATENATE(Table1[[#This Row],[Base ]],"-",Table1[[#This Row],[Additive]])</f>
        <v>Verdant Squill-Turtle's Shell</v>
      </c>
      <c r="D710" s="4">
        <v>0</v>
      </c>
      <c r="E710" s="4">
        <v>3</v>
      </c>
      <c r="F710" s="4">
        <v>4</v>
      </c>
      <c r="G710" s="4">
        <v>0</v>
      </c>
      <c r="H710" s="4">
        <v>0</v>
      </c>
      <c r="I710" s="4">
        <v>-6</v>
      </c>
      <c r="J710" s="4">
        <v>-5</v>
      </c>
      <c r="K710" s="20">
        <v>710.40077383844005</v>
      </c>
      <c r="L710" s="20">
        <v>296.60190791001003</v>
      </c>
      <c r="M710" s="20">
        <v>885.72704529923703</v>
      </c>
      <c r="N710" s="20">
        <v>555.590759407615</v>
      </c>
      <c r="O710" s="20">
        <v>312.75314013514486</v>
      </c>
      <c r="P710" s="20" t="b">
        <f>IF(ISERROR(VLOOKUP(Table1[[#This Row],[Base ]],Stock,1,FALSE)),FALSE,TRUE)</f>
        <v>1</v>
      </c>
      <c r="Q710" s="29" t="b">
        <f>IF(ISERROR(VLOOKUP(Table1[[#This Row],[Additive]],Stock,1,FALSE)),FALSE,TRUE)</f>
        <v>0</v>
      </c>
    </row>
    <row r="711" spans="1:17" ht="12.75">
      <c r="A711" s="3" t="s">
        <v>210</v>
      </c>
      <c r="B711" s="3" t="s">
        <v>78</v>
      </c>
      <c r="C711" s="13" t="str">
        <f>CONCATENATE(Table1[[#This Row],[Base ]],"-",Table1[[#This Row],[Additive]])</f>
        <v>Verdant Squill-Rubydora</v>
      </c>
      <c r="D711" s="4">
        <v>0</v>
      </c>
      <c r="E711" s="4">
        <v>3</v>
      </c>
      <c r="F711" s="4">
        <v>-2</v>
      </c>
      <c r="G711" s="4">
        <v>0</v>
      </c>
      <c r="H711" s="4">
        <v>0</v>
      </c>
      <c r="I711" s="4">
        <v>-2</v>
      </c>
      <c r="J711" s="4">
        <v>0</v>
      </c>
      <c r="K711" s="20">
        <v>710.40077383844005</v>
      </c>
      <c r="L711" s="20">
        <v>296.60190791001003</v>
      </c>
      <c r="M711" s="20">
        <v>479.23017959973703</v>
      </c>
      <c r="N711" s="20">
        <v>569.48114469608004</v>
      </c>
      <c r="O711" s="20">
        <v>357.63517935128129</v>
      </c>
      <c r="P711" s="20" t="b">
        <f>IF(ISERROR(VLOOKUP(Table1[[#This Row],[Base ]],Stock,1,FALSE)),FALSE,TRUE)</f>
        <v>1</v>
      </c>
      <c r="Q711" s="29" t="b">
        <f>IF(ISERROR(VLOOKUP(Table1[[#This Row],[Additive]],Stock,1,FALSE)),FALSE,TRUE)</f>
        <v>0</v>
      </c>
    </row>
    <row r="712" spans="1:17" ht="12.75">
      <c r="A712" s="3" t="s">
        <v>210</v>
      </c>
      <c r="B712" s="3" t="s">
        <v>317</v>
      </c>
      <c r="C712" s="13" t="str">
        <f>CONCATENATE(Table1[[#This Row],[Base ]],"-",Table1[[#This Row],[Additive]])</f>
        <v>Verdant Squill-Yellow Tristeria</v>
      </c>
      <c r="D712" s="4">
        <v>0</v>
      </c>
      <c r="E712" s="4">
        <v>0</v>
      </c>
      <c r="F712" s="4">
        <v>1</v>
      </c>
      <c r="G712" s="4">
        <v>0</v>
      </c>
      <c r="H712" s="4">
        <v>0</v>
      </c>
      <c r="I712" s="4">
        <v>-2</v>
      </c>
      <c r="J712" s="4">
        <v>3</v>
      </c>
      <c r="K712" s="20">
        <v>710.40077383844005</v>
      </c>
      <c r="L712" s="20">
        <v>296.60190791001003</v>
      </c>
      <c r="M712" s="20">
        <v>583.65651445706499</v>
      </c>
      <c r="N712" s="20">
        <v>703.99369913652504</v>
      </c>
      <c r="O712" s="20">
        <v>426.65229267505606</v>
      </c>
      <c r="P712" s="20" t="b">
        <f>IF(ISERROR(VLOOKUP(Table1[[#This Row],[Base ]],Stock,1,FALSE)),FALSE,TRUE)</f>
        <v>1</v>
      </c>
      <c r="Q712" s="29" t="b">
        <f>IF(ISERROR(VLOOKUP(Table1[[#This Row],[Additive]],Stock,1,FALSE)),FALSE,TRUE)</f>
        <v>0</v>
      </c>
    </row>
    <row r="713" spans="1:17" ht="12.75">
      <c r="A713" s="4" t="s">
        <v>210</v>
      </c>
      <c r="B713" s="4" t="s">
        <v>238</v>
      </c>
      <c r="C713" s="35" t="str">
        <f>CONCATENATE(Table1[[#This Row],[Base ]],"-",Table1[[#This Row],[Additive]])</f>
        <v>Verdant Squill-Bee Balm</v>
      </c>
      <c r="D713" s="4">
        <v>0</v>
      </c>
      <c r="E713" s="4">
        <v>2</v>
      </c>
      <c r="F713" s="4">
        <v>-2</v>
      </c>
      <c r="G713" s="4">
        <v>0</v>
      </c>
      <c r="H713" s="4">
        <v>0</v>
      </c>
      <c r="I713" s="4">
        <v>-2</v>
      </c>
      <c r="J713" s="4">
        <v>0</v>
      </c>
      <c r="K713" s="20">
        <v>710.40077383844005</v>
      </c>
      <c r="L713" s="20">
        <v>296.60190791001003</v>
      </c>
      <c r="M713" s="20">
        <v>940.17071942258099</v>
      </c>
      <c r="N713" s="20">
        <v>-135.86617453675501</v>
      </c>
      <c r="O713" s="20">
        <v>489.71713287256051</v>
      </c>
      <c r="P713" s="20" t="b">
        <f>IF(ISERROR(VLOOKUP(Table1[[#This Row],[Base ]],Stock,1,FALSE)),FALSE,TRUE)</f>
        <v>1</v>
      </c>
      <c r="Q713" s="29" t="b">
        <f>IF(ISERROR(VLOOKUP(Table1[[#This Row],[Additive]],Stock,1,FALSE)),FALSE,TRUE)</f>
        <v>0</v>
      </c>
    </row>
    <row r="714" spans="1:17" ht="12.75">
      <c r="A714" s="3" t="s">
        <v>210</v>
      </c>
      <c r="B714" s="3" t="s">
        <v>185</v>
      </c>
      <c r="C714" s="13" t="str">
        <f>CONCATENATE(Table1[[#This Row],[Base ]],"-",Table1[[#This Row],[Additive]])</f>
        <v>Verdant Squill-Barley (Dark)</v>
      </c>
      <c r="D714" s="4">
        <v>0</v>
      </c>
      <c r="E714" s="4">
        <v>2</v>
      </c>
      <c r="F714" s="4">
        <v>-2</v>
      </c>
      <c r="G714" s="4">
        <v>0</v>
      </c>
      <c r="H714" s="4">
        <v>0</v>
      </c>
      <c r="I714" s="4">
        <v>-2</v>
      </c>
      <c r="J714" s="4">
        <v>1</v>
      </c>
      <c r="K714" s="20">
        <v>710.40077383844005</v>
      </c>
      <c r="L714" s="20">
        <v>296.60190791001003</v>
      </c>
      <c r="M714" s="20">
        <v>649.485526499868</v>
      </c>
      <c r="N714" s="20">
        <v>-206.70818749969499</v>
      </c>
      <c r="O714" s="20">
        <v>506.9829578000091</v>
      </c>
      <c r="P714" s="20" t="b">
        <f>IF(ISERROR(VLOOKUP(Table1[[#This Row],[Base ]],Stock,1,FALSE)),FALSE,TRUE)</f>
        <v>1</v>
      </c>
      <c r="Q714" s="29" t="b">
        <f>IF(ISERROR(VLOOKUP(Table1[[#This Row],[Additive]],Stock,1,FALSE)),FALSE,TRUE)</f>
        <v>0</v>
      </c>
    </row>
    <row r="715" spans="1:17" ht="12.75">
      <c r="A715" s="3" t="s">
        <v>210</v>
      </c>
      <c r="B715" s="3" t="s">
        <v>195</v>
      </c>
      <c r="C715" s="13" t="str">
        <f>CONCATENATE(Table1[[#This Row],[Base ]],"-",Table1[[#This Row],[Additive]])</f>
        <v>Verdant Squill-Fish Hook</v>
      </c>
      <c r="D715" s="4">
        <v>0</v>
      </c>
      <c r="E715" s="4">
        <v>1</v>
      </c>
      <c r="F715" s="4">
        <v>-2</v>
      </c>
      <c r="G715" s="4">
        <v>-1</v>
      </c>
      <c r="H715" s="4">
        <v>2</v>
      </c>
      <c r="I715" s="4">
        <v>-1</v>
      </c>
      <c r="J715" s="4">
        <v>0</v>
      </c>
      <c r="K715" s="20">
        <v>710.40077383844005</v>
      </c>
      <c r="L715" s="20">
        <v>296.60190791001003</v>
      </c>
      <c r="M715" s="20">
        <v>163.642366884788</v>
      </c>
      <c r="N715" s="20">
        <v>166.07568337593199</v>
      </c>
      <c r="O715" s="20">
        <v>562.12262973982467</v>
      </c>
      <c r="P715" s="20" t="b">
        <f>IF(ISERROR(VLOOKUP(Table1[[#This Row],[Base ]],Stock,1,FALSE)),FALSE,TRUE)</f>
        <v>1</v>
      </c>
      <c r="Q715" s="29" t="b">
        <f>IF(ISERROR(VLOOKUP(Table1[[#This Row],[Additive]],Stock,1,FALSE)),FALSE,TRUE)</f>
        <v>0</v>
      </c>
    </row>
    <row r="716" spans="1:17" ht="12.75">
      <c r="A716" s="3" t="s">
        <v>210</v>
      </c>
      <c r="B716" s="3" t="s">
        <v>264</v>
      </c>
      <c r="C716" s="13" t="str">
        <f>CONCATENATE(Table1[[#This Row],[Base ]],"-",Table1[[#This Row],[Additive]])</f>
        <v>Verdant Squill-Peasant Foot</v>
      </c>
      <c r="D716" s="4">
        <v>0</v>
      </c>
      <c r="E716" s="4">
        <v>2</v>
      </c>
      <c r="F716" s="4">
        <v>-2</v>
      </c>
      <c r="G716" s="4">
        <v>0</v>
      </c>
      <c r="H716" s="4">
        <v>1</v>
      </c>
      <c r="I716" s="4">
        <v>-2</v>
      </c>
      <c r="J716" s="4">
        <v>0</v>
      </c>
      <c r="K716" s="20">
        <v>710.40077383844005</v>
      </c>
      <c r="L716" s="20">
        <v>296.60190791001003</v>
      </c>
      <c r="M716" s="20">
        <v>537.93212883990395</v>
      </c>
      <c r="N716" s="20">
        <v>-250.34688714126401</v>
      </c>
      <c r="O716" s="20">
        <v>573.49665902747131</v>
      </c>
      <c r="P716" s="20" t="b">
        <f>IF(ISERROR(VLOOKUP(Table1[[#This Row],[Base ]],Stock,1,FALSE)),FALSE,TRUE)</f>
        <v>1</v>
      </c>
      <c r="Q716" s="29" t="b">
        <f>IF(ISERROR(VLOOKUP(Table1[[#This Row],[Additive]],Stock,1,FALSE)),FALSE,TRUE)</f>
        <v>0</v>
      </c>
    </row>
    <row r="717" spans="1:17" ht="12.75">
      <c r="A717" s="4" t="s">
        <v>210</v>
      </c>
      <c r="B717" s="4" t="s">
        <v>37</v>
      </c>
      <c r="C717" s="35" t="str">
        <f>CONCATENATE(Table1[[#This Row],[Base ]],"-",Table1[[#This Row],[Additive]])</f>
        <v>Verdant Squill-Crampbark</v>
      </c>
      <c r="D717" s="4">
        <v>0</v>
      </c>
      <c r="E717" s="4">
        <v>2</v>
      </c>
      <c r="F717" s="4">
        <v>-2</v>
      </c>
      <c r="G717" s="4">
        <v>0</v>
      </c>
      <c r="H717" s="4">
        <v>0</v>
      </c>
      <c r="I717" s="4">
        <v>-2</v>
      </c>
      <c r="J717" s="4">
        <v>1</v>
      </c>
      <c r="K717" s="20">
        <v>710.40077383844005</v>
      </c>
      <c r="L717" s="20">
        <v>296.60190791001003</v>
      </c>
      <c r="M717" s="20">
        <v>459.48927569970198</v>
      </c>
      <c r="N717" s="20">
        <v>874.48256894932501</v>
      </c>
      <c r="O717" s="20">
        <v>630.00209388656924</v>
      </c>
      <c r="P717" s="20" t="b">
        <f>IF(ISERROR(VLOOKUP(Table1[[#This Row],[Base ]],Stock,1,FALSE)),FALSE,TRUE)</f>
        <v>1</v>
      </c>
      <c r="Q717" s="29" t="b">
        <f>IF(ISERROR(VLOOKUP(Table1[[#This Row],[Additive]],Stock,1,FALSE)),FALSE,TRUE)</f>
        <v>0</v>
      </c>
    </row>
    <row r="718" spans="1:17" ht="12.75">
      <c r="A718" s="4" t="s">
        <v>210</v>
      </c>
      <c r="B718" s="4" t="s">
        <v>25</v>
      </c>
      <c r="C718" s="35" t="str">
        <f>CONCATENATE(Table1[[#This Row],[Base ]],"-",Table1[[#This Row],[Additive]])</f>
        <v>Verdant Squill-Fleabane</v>
      </c>
      <c r="D718" s="4">
        <v>0</v>
      </c>
      <c r="E718" s="4">
        <v>2</v>
      </c>
      <c r="F718" s="4">
        <v>-2</v>
      </c>
      <c r="G718" s="4">
        <v>0</v>
      </c>
      <c r="H718" s="4">
        <v>0</v>
      </c>
      <c r="I718" s="4">
        <v>-2</v>
      </c>
      <c r="J718" s="4">
        <v>0</v>
      </c>
      <c r="K718" s="20">
        <v>710.40077383844005</v>
      </c>
      <c r="L718" s="20">
        <v>296.60190791001003</v>
      </c>
      <c r="M718" s="20">
        <v>549.70724462771204</v>
      </c>
      <c r="N718" s="20">
        <v>911.58618109851295</v>
      </c>
      <c r="O718" s="20">
        <v>635.63202137666906</v>
      </c>
      <c r="P718" s="20" t="b">
        <f>IF(ISERROR(VLOOKUP(Table1[[#This Row],[Base ]],Stock,1,FALSE)),FALSE,TRUE)</f>
        <v>1</v>
      </c>
      <c r="Q718" s="29" t="b">
        <f>IF(ISERROR(VLOOKUP(Table1[[#This Row],[Additive]],Stock,1,FALSE)),FALSE,TRUE)</f>
        <v>0</v>
      </c>
    </row>
    <row r="719" spans="1:17" ht="12.75">
      <c r="A719" s="3" t="s">
        <v>210</v>
      </c>
      <c r="B719" s="3" t="s">
        <v>288</v>
      </c>
      <c r="C719" s="13" t="str">
        <f>CONCATENATE(Table1[[#This Row],[Base ]],"-",Table1[[#This Row],[Additive]])</f>
        <v>Verdant Squill-Heart of Ash</v>
      </c>
      <c r="D719" s="4">
        <v>0</v>
      </c>
      <c r="E719" s="4">
        <v>1</v>
      </c>
      <c r="F719" s="4">
        <v>-1</v>
      </c>
      <c r="G719" s="4">
        <v>0</v>
      </c>
      <c r="H719" s="4">
        <v>1</v>
      </c>
      <c r="I719" s="4">
        <v>-1</v>
      </c>
      <c r="J719" s="4">
        <v>0</v>
      </c>
      <c r="K719" s="20">
        <v>710.40077383844005</v>
      </c>
      <c r="L719" s="20">
        <v>296.60190791001003</v>
      </c>
      <c r="M719" s="20">
        <v>253.64358898560599</v>
      </c>
      <c r="N719" s="20">
        <v>864.10803039336804</v>
      </c>
      <c r="O719" s="20">
        <v>728.48495178059932</v>
      </c>
      <c r="P719" s="20" t="b">
        <f>IF(ISERROR(VLOOKUP(Table1[[#This Row],[Base ]],Stock,1,FALSE)),FALSE,TRUE)</f>
        <v>1</v>
      </c>
      <c r="Q719" s="29" t="b">
        <f>IF(ISERROR(VLOOKUP(Table1[[#This Row],[Additive]],Stock,1,FALSE)),FALSE,TRUE)</f>
        <v>0</v>
      </c>
    </row>
    <row r="720" spans="1:17" ht="12.75">
      <c r="A720" s="4" t="s">
        <v>210</v>
      </c>
      <c r="B720" s="4" t="s">
        <v>19</v>
      </c>
      <c r="C720" s="35" t="str">
        <f>CONCATENATE(Table1[[#This Row],[Base ]],"-",Table1[[#This Row],[Additive]])</f>
        <v>Verdant Squill-Morpha</v>
      </c>
      <c r="D720" s="4">
        <v>0</v>
      </c>
      <c r="E720" s="4">
        <v>3</v>
      </c>
      <c r="F720" s="4">
        <v>-2</v>
      </c>
      <c r="G720" s="4">
        <v>-2</v>
      </c>
      <c r="H720" s="4">
        <v>0</v>
      </c>
      <c r="I720" s="4">
        <v>-1</v>
      </c>
      <c r="J720" s="4">
        <v>2</v>
      </c>
      <c r="K720" s="20">
        <v>710.40077383844005</v>
      </c>
      <c r="L720" s="20">
        <v>296.60190791001003</v>
      </c>
      <c r="M720" s="20">
        <v>873.39575114884201</v>
      </c>
      <c r="N720" s="20">
        <v>-478.218151070479</v>
      </c>
      <c r="O720" s="20">
        <v>791.77868525677491</v>
      </c>
      <c r="P720" s="20" t="b">
        <f>IF(ISERROR(VLOOKUP(Table1[[#This Row],[Base ]],Stock,1,FALSE)),FALSE,TRUE)</f>
        <v>1</v>
      </c>
      <c r="Q720" s="29" t="b">
        <f>IF(ISERROR(VLOOKUP(Table1[[#This Row],[Additive]],Stock,1,FALSE)),FALSE,TRUE)</f>
        <v>0</v>
      </c>
    </row>
    <row r="721" spans="1:17" ht="12.75">
      <c r="A721" s="3" t="s">
        <v>210</v>
      </c>
      <c r="B721" s="3" t="s">
        <v>129</v>
      </c>
      <c r="C721" s="13" t="str">
        <f>CONCATENATE(Table1[[#This Row],[Base ]],"-",Table1[[#This Row],[Additive]])</f>
        <v>Verdant Squill-Eggs</v>
      </c>
      <c r="D721" s="4">
        <v>0</v>
      </c>
      <c r="E721" s="4">
        <v>2</v>
      </c>
      <c r="F721" s="4">
        <v>-2</v>
      </c>
      <c r="G721" s="4">
        <v>0</v>
      </c>
      <c r="H721" s="4">
        <v>0</v>
      </c>
      <c r="I721" s="4">
        <v>-2</v>
      </c>
      <c r="J721" s="4">
        <v>0</v>
      </c>
      <c r="K721" s="20">
        <v>710.40077383844005</v>
      </c>
      <c r="L721" s="20">
        <v>296.60190791001003</v>
      </c>
      <c r="M721" s="20">
        <v>-82.915955520300301</v>
      </c>
      <c r="N721" s="20">
        <v>134.89820877972201</v>
      </c>
      <c r="O721" s="20">
        <v>809.62924810858181</v>
      </c>
      <c r="P721" s="20" t="b">
        <f>IF(ISERROR(VLOOKUP(Table1[[#This Row],[Base ]],Stock,1,FALSE)),FALSE,TRUE)</f>
        <v>1</v>
      </c>
      <c r="Q721" s="29" t="b">
        <f>IF(ISERROR(VLOOKUP(Table1[[#This Row],[Additive]],Stock,1,FALSE)),FALSE,TRUE)</f>
        <v>0</v>
      </c>
    </row>
    <row r="722" spans="1:17" ht="12.75">
      <c r="A722" s="3" t="s">
        <v>210</v>
      </c>
      <c r="B722" s="3" t="s">
        <v>259</v>
      </c>
      <c r="C722" s="13" t="str">
        <f>CONCATENATE(Table1[[#This Row],[Base ]],"-",Table1[[#This Row],[Additive]])</f>
        <v>Verdant Squill-Sand Spore</v>
      </c>
      <c r="D722" s="4">
        <v>0</v>
      </c>
      <c r="E722" s="4">
        <v>1</v>
      </c>
      <c r="F722" s="4">
        <v>-1</v>
      </c>
      <c r="G722" s="4">
        <v>0</v>
      </c>
      <c r="H722" s="4">
        <v>0</v>
      </c>
      <c r="I722" s="4">
        <v>0</v>
      </c>
      <c r="J722" s="4">
        <v>0</v>
      </c>
      <c r="K722" s="20">
        <v>710.40077383844005</v>
      </c>
      <c r="L722" s="20">
        <v>296.60190791001003</v>
      </c>
      <c r="M722" s="20">
        <v>598.20337894332499</v>
      </c>
      <c r="N722" s="20">
        <v>-545.69537773743104</v>
      </c>
      <c r="O722" s="20">
        <v>849.73700215437088</v>
      </c>
      <c r="P722" s="20" t="b">
        <f>IF(ISERROR(VLOOKUP(Table1[[#This Row],[Base ]],Stock,1,FALSE)),FALSE,TRUE)</f>
        <v>1</v>
      </c>
      <c r="Q722" s="29" t="b">
        <f>IF(ISERROR(VLOOKUP(Table1[[#This Row],[Additive]],Stock,1,FALSE)),FALSE,TRUE)</f>
        <v>0</v>
      </c>
    </row>
    <row r="723" spans="1:17" ht="12.75">
      <c r="A723" s="3" t="s">
        <v>210</v>
      </c>
      <c r="B723" s="3" t="s">
        <v>198</v>
      </c>
      <c r="C723" s="13" t="str">
        <f>CONCATENATE(Table1[[#This Row],[Base ]],"-",Table1[[#This Row],[Additive]])</f>
        <v>Verdant Squill-Pale Skirret</v>
      </c>
      <c r="D723" s="4">
        <v>0</v>
      </c>
      <c r="E723" s="4">
        <v>1</v>
      </c>
      <c r="F723" s="4">
        <v>-1</v>
      </c>
      <c r="G723" s="4">
        <v>0</v>
      </c>
      <c r="H723" s="4">
        <v>0</v>
      </c>
      <c r="I723" s="4">
        <v>-1</v>
      </c>
      <c r="J723" s="4">
        <v>0</v>
      </c>
      <c r="K723" s="20">
        <v>710.40077383844005</v>
      </c>
      <c r="L723" s="20">
        <v>296.60190791001003</v>
      </c>
      <c r="M723" s="20">
        <v>-142.57567981519199</v>
      </c>
      <c r="N723" s="20">
        <v>306.23878466920002</v>
      </c>
      <c r="O723" s="20">
        <v>853.03089034407094</v>
      </c>
      <c r="P723" s="20" t="b">
        <f>IF(ISERROR(VLOOKUP(Table1[[#This Row],[Base ]],Stock,1,FALSE)),FALSE,TRUE)</f>
        <v>1</v>
      </c>
      <c r="Q723" s="29" t="b">
        <f>IF(ISERROR(VLOOKUP(Table1[[#This Row],[Additive]],Stock,1,FALSE)),FALSE,TRUE)</f>
        <v>0</v>
      </c>
    </row>
    <row r="724" spans="1:17" ht="12.75">
      <c r="A724" s="4" t="s">
        <v>210</v>
      </c>
      <c r="B724" s="4" t="s">
        <v>211</v>
      </c>
      <c r="C724" s="35" t="str">
        <f>CONCATENATE(Table1[[#This Row],[Base ]],"-",Table1[[#This Row],[Additive]])</f>
        <v>Verdant Squill-Ribbonfish Meat</v>
      </c>
      <c r="D724" s="4">
        <v>0</v>
      </c>
      <c r="E724" s="4">
        <v>1</v>
      </c>
      <c r="F724" s="4">
        <v>-1</v>
      </c>
      <c r="G724" s="4">
        <v>1</v>
      </c>
      <c r="H724" s="4">
        <v>1</v>
      </c>
      <c r="I724" s="4">
        <v>-1</v>
      </c>
      <c r="J724" s="4">
        <v>0</v>
      </c>
      <c r="K724" s="20">
        <v>710.40077383844005</v>
      </c>
      <c r="L724" s="20">
        <v>296.60190791001003</v>
      </c>
      <c r="M724" s="20">
        <v>718.13212208788502</v>
      </c>
      <c r="N724" s="20">
        <v>-562.655509470693</v>
      </c>
      <c r="O724" s="20">
        <v>859.29219888784621</v>
      </c>
      <c r="P724" s="20" t="b">
        <f>IF(ISERROR(VLOOKUP(Table1[[#This Row],[Base ]],Stock,1,FALSE)),FALSE,TRUE)</f>
        <v>1</v>
      </c>
      <c r="Q724" s="29" t="b">
        <f>IF(ISERROR(VLOOKUP(Table1[[#This Row],[Additive]],Stock,1,FALSE)),FALSE,TRUE)</f>
        <v>0</v>
      </c>
    </row>
    <row r="725" spans="1:17" ht="12.75">
      <c r="A725" s="3" t="s">
        <v>210</v>
      </c>
      <c r="B725" s="3" t="s">
        <v>300</v>
      </c>
      <c r="C725" s="13" t="str">
        <f>CONCATENATE(Table1[[#This Row],[Base ]],"-",Table1[[#This Row],[Additive]])</f>
        <v>Verdant Squill-Lavender Navarre</v>
      </c>
      <c r="D725" s="4">
        <v>0</v>
      </c>
      <c r="E725" s="4">
        <v>0</v>
      </c>
      <c r="F725" s="4">
        <v>0</v>
      </c>
      <c r="G725" s="4">
        <v>0</v>
      </c>
      <c r="H725" s="4">
        <v>0</v>
      </c>
      <c r="I725" s="4">
        <v>0</v>
      </c>
      <c r="J725" s="4">
        <v>0</v>
      </c>
      <c r="K725" s="20">
        <v>710.40077383844005</v>
      </c>
      <c r="L725" s="20">
        <v>296.60190791001003</v>
      </c>
      <c r="M725" s="20">
        <v>-256.672703620552</v>
      </c>
      <c r="N725" s="20">
        <v>785.64127098153301</v>
      </c>
      <c r="O725" s="20">
        <v>1083.6930420732749</v>
      </c>
      <c r="P725" s="20" t="b">
        <f>IF(ISERROR(VLOOKUP(Table1[[#This Row],[Base ]],Stock,1,FALSE)),FALSE,TRUE)</f>
        <v>1</v>
      </c>
      <c r="Q725" s="29" t="b">
        <f>IF(ISERROR(VLOOKUP(Table1[[#This Row],[Additive]],Stock,1,FALSE)),FALSE,TRUE)</f>
        <v>0</v>
      </c>
    </row>
    <row r="726" spans="1:17" ht="12.75">
      <c r="A726" s="3" t="s">
        <v>210</v>
      </c>
      <c r="B726" s="3" t="s">
        <v>88</v>
      </c>
      <c r="C726" s="13" t="str">
        <f>CONCATENATE(Table1[[#This Row],[Base ]],"-",Table1[[#This Row],[Additive]])</f>
        <v>Verdant Squill-Clingroot</v>
      </c>
      <c r="D726" s="4">
        <v>0</v>
      </c>
      <c r="E726" s="4">
        <v>0</v>
      </c>
      <c r="F726" s="4">
        <v>0</v>
      </c>
      <c r="G726" s="4">
        <v>0</v>
      </c>
      <c r="H726" s="4">
        <v>0</v>
      </c>
      <c r="I726" s="4">
        <v>0</v>
      </c>
      <c r="J726" s="4">
        <v>0</v>
      </c>
      <c r="K726" s="20">
        <v>710.40077383844005</v>
      </c>
      <c r="L726" s="20">
        <v>296.60190791001003</v>
      </c>
      <c r="M726" s="20">
        <v>-241.727053825252</v>
      </c>
      <c r="N726" s="20">
        <v>-315.21713710574198</v>
      </c>
      <c r="O726" s="20">
        <v>1131.7552491840133</v>
      </c>
      <c r="P726" s="20" t="b">
        <f>IF(ISERROR(VLOOKUP(Table1[[#This Row],[Base ]],Stock,1,FALSE)),FALSE,TRUE)</f>
        <v>1</v>
      </c>
      <c r="Q726" s="29" t="b">
        <f>IF(ISERROR(VLOOKUP(Table1[[#This Row],[Additive]],Stock,1,FALSE)),FALSE,TRUE)</f>
        <v>0</v>
      </c>
    </row>
    <row r="727" spans="1:17" ht="12.75">
      <c r="A727" s="3" t="s">
        <v>210</v>
      </c>
      <c r="B727" s="3" t="s">
        <v>87</v>
      </c>
      <c r="C727" s="13" t="str">
        <f>CONCATENATE(Table1[[#This Row],[Base ]],"-",Table1[[#This Row],[Additive]])</f>
        <v>Verdant Squill-Bloodwort</v>
      </c>
      <c r="D727" s="4">
        <v>0</v>
      </c>
      <c r="E727" s="4">
        <v>0</v>
      </c>
      <c r="F727" s="4">
        <v>0</v>
      </c>
      <c r="G727" s="4">
        <v>0</v>
      </c>
      <c r="H727" s="4">
        <v>0</v>
      </c>
      <c r="I727" s="4">
        <v>0</v>
      </c>
      <c r="J727" s="4">
        <v>0</v>
      </c>
      <c r="K727" s="20">
        <v>710.40077383844005</v>
      </c>
      <c r="L727" s="20">
        <v>296.60190791001003</v>
      </c>
      <c r="M727" s="20">
        <v>719.77915001861004</v>
      </c>
      <c r="N727" s="20">
        <v>-888.15384378796398</v>
      </c>
      <c r="O727" s="20">
        <v>1184.7928701343576</v>
      </c>
      <c r="P727" s="20" t="b">
        <f>IF(ISERROR(VLOOKUP(Table1[[#This Row],[Base ]],Stock,1,FALSE)),FALSE,TRUE)</f>
        <v>1</v>
      </c>
      <c r="Q727" s="29" t="b">
        <f>IF(ISERROR(VLOOKUP(Table1[[#This Row],[Additive]],Stock,1,FALSE)),FALSE,TRUE)</f>
        <v>0</v>
      </c>
    </row>
    <row r="728" spans="1:17" ht="12.75">
      <c r="A728" s="3" t="s">
        <v>210</v>
      </c>
      <c r="B728" s="3" t="s">
        <v>127</v>
      </c>
      <c r="C728" s="13" t="str">
        <f>CONCATENATE(Table1[[#This Row],[Base ]],"-",Table1[[#This Row],[Additive]])</f>
        <v>Verdant Squill-Shyamalata</v>
      </c>
      <c r="D728" s="4">
        <v>0</v>
      </c>
      <c r="E728" s="4">
        <v>0</v>
      </c>
      <c r="F728" s="4">
        <v>0</v>
      </c>
      <c r="G728" s="4">
        <v>0</v>
      </c>
      <c r="H728" s="4">
        <v>0</v>
      </c>
      <c r="I728" s="4">
        <v>0</v>
      </c>
      <c r="J728" s="4">
        <v>0</v>
      </c>
      <c r="K728" s="20">
        <v>710.40077383844005</v>
      </c>
      <c r="L728" s="20">
        <v>296.60190791001003</v>
      </c>
      <c r="M728" s="20">
        <v>-869.97314711405397</v>
      </c>
      <c r="N728" s="20">
        <v>572.41062974749798</v>
      </c>
      <c r="O728" s="20">
        <v>1604.2606337713296</v>
      </c>
      <c r="P728" s="20" t="b">
        <f>IF(ISERROR(VLOOKUP(Table1[[#This Row],[Base ]],Stock,1,FALSE)),FALSE,TRUE)</f>
        <v>1</v>
      </c>
      <c r="Q728" s="29" t="b">
        <f>IF(ISERROR(VLOOKUP(Table1[[#This Row],[Additive]],Stock,1,FALSE)),FALSE,TRUE)</f>
        <v>0</v>
      </c>
    </row>
    <row r="729" spans="1:17" ht="12.75">
      <c r="A729" s="4" t="s">
        <v>210</v>
      </c>
      <c r="B729" s="4" t="s">
        <v>29</v>
      </c>
      <c r="C729" s="35" t="str">
        <f>CONCATENATE(Table1[[#This Row],[Base ]],"-",Table1[[#This Row],[Additive]])</f>
        <v>Verdant Squill-Houseleek</v>
      </c>
      <c r="D729" s="4">
        <v>0</v>
      </c>
      <c r="E729" s="4">
        <v>1</v>
      </c>
      <c r="F729" s="4">
        <v>-3</v>
      </c>
      <c r="G729" s="4">
        <v>0</v>
      </c>
      <c r="H729" s="4">
        <v>2</v>
      </c>
      <c r="I729" s="4">
        <v>-1</v>
      </c>
      <c r="J729" s="4">
        <v>-2</v>
      </c>
      <c r="K729" s="20">
        <v>710.40077383844005</v>
      </c>
      <c r="L729" s="20">
        <v>296.60190791001003</v>
      </c>
      <c r="M729" s="20">
        <v>511.70525308967399</v>
      </c>
      <c r="N729" s="20">
        <v>187.32579791170701</v>
      </c>
      <c r="O729" s="20">
        <v>226.76238264311951</v>
      </c>
      <c r="P729" s="20" t="b">
        <f>IF(ISERROR(VLOOKUP(Table1[[#This Row],[Base ]],Stock,1,FALSE)),FALSE,TRUE)</f>
        <v>1</v>
      </c>
      <c r="Q729" s="29" t="b">
        <f>IF(ISERROR(VLOOKUP(Table1[[#This Row],[Additive]],Stock,1,FALSE)),FALSE,TRUE)</f>
        <v>1</v>
      </c>
    </row>
    <row r="730" spans="1:17" ht="12.75">
      <c r="A730" s="4" t="s">
        <v>210</v>
      </c>
      <c r="B730" s="4" t="s">
        <v>191</v>
      </c>
      <c r="C730" s="35" t="str">
        <f>CONCATENATE(Table1[[#This Row],[Base ]],"-",Table1[[#This Row],[Additive]])</f>
        <v>Verdant Squill-Stickler Hedge</v>
      </c>
      <c r="D730" s="4">
        <v>0</v>
      </c>
      <c r="E730" s="4">
        <v>-1</v>
      </c>
      <c r="F730" s="4">
        <v>-4</v>
      </c>
      <c r="G730" s="4">
        <v>3</v>
      </c>
      <c r="H730" s="4">
        <v>0</v>
      </c>
      <c r="I730" s="4">
        <v>-2</v>
      </c>
      <c r="J730" s="4">
        <v>0</v>
      </c>
      <c r="K730" s="20">
        <v>710.40077383844005</v>
      </c>
      <c r="L730" s="20">
        <v>296.60190791001003</v>
      </c>
      <c r="M730" s="20">
        <v>325.914280741379</v>
      </c>
      <c r="N730" s="20">
        <v>283.44615888414501</v>
      </c>
      <c r="O730" s="20">
        <v>384.71149853690093</v>
      </c>
      <c r="P730" s="20" t="b">
        <f>IF(ISERROR(VLOOKUP(Table1[[#This Row],[Base ]],Stock,1,FALSE)),FALSE,TRUE)</f>
        <v>1</v>
      </c>
      <c r="Q730" s="29" t="b">
        <f>IF(ISERROR(VLOOKUP(Table1[[#This Row],[Additive]],Stock,1,FALSE)),FALSE,TRUE)</f>
        <v>1</v>
      </c>
    </row>
    <row r="731" spans="1:17" ht="12.75">
      <c r="A731" s="4" t="s">
        <v>210</v>
      </c>
      <c r="B731" s="4" t="s">
        <v>321</v>
      </c>
      <c r="C731" s="35" t="str">
        <f>CONCATENATE(Table1[[#This Row],[Base ]],"-",Table1[[#This Row],[Additive]])</f>
        <v>Verdant Squill-Dwarf Hogweed</v>
      </c>
      <c r="D731" s="4">
        <v>0</v>
      </c>
      <c r="E731" s="4">
        <v>2</v>
      </c>
      <c r="F731" s="4">
        <v>-2</v>
      </c>
      <c r="G731" s="4">
        <v>0</v>
      </c>
      <c r="H731" s="4">
        <v>0</v>
      </c>
      <c r="I731" s="4">
        <v>-2</v>
      </c>
      <c r="J731" s="4">
        <v>0</v>
      </c>
      <c r="K731" s="20">
        <v>710.40077383844005</v>
      </c>
      <c r="L731" s="20">
        <v>296.60190791001003</v>
      </c>
      <c r="M731" s="20">
        <v>670.11807590940396</v>
      </c>
      <c r="N731" s="20">
        <v>916.740706613817</v>
      </c>
      <c r="O731" s="20">
        <v>621.4457541976152</v>
      </c>
      <c r="P731" s="20" t="b">
        <f>IF(ISERROR(VLOOKUP(Table1[[#This Row],[Base ]],Stock,1,FALSE)),FALSE,TRUE)</f>
        <v>1</v>
      </c>
      <c r="Q731" s="29" t="b">
        <f>IF(ISERROR(VLOOKUP(Table1[[#This Row],[Additive]],Stock,1,FALSE)),FALSE,TRUE)</f>
        <v>1</v>
      </c>
    </row>
    <row r="732" spans="1:17" ht="12.75">
      <c r="A732" s="3" t="s">
        <v>210</v>
      </c>
      <c r="B732" s="3" t="s">
        <v>110</v>
      </c>
      <c r="C732" s="13" t="str">
        <f>CONCATENATE(Table1[[#This Row],[Base ]],"-",Table1[[#This Row],[Additive]])</f>
        <v>Verdant Squill-Zanthoxylum</v>
      </c>
      <c r="D732" s="4">
        <v>0</v>
      </c>
      <c r="E732" s="4">
        <v>2</v>
      </c>
      <c r="F732" s="4">
        <v>-1</v>
      </c>
      <c r="G732" s="4">
        <v>0</v>
      </c>
      <c r="H732" s="4">
        <v>0</v>
      </c>
      <c r="I732" s="4">
        <v>-1</v>
      </c>
      <c r="J732" s="4">
        <v>0</v>
      </c>
      <c r="K732" s="20">
        <v>710.40077383844005</v>
      </c>
      <c r="L732" s="20">
        <v>296.60190791001003</v>
      </c>
      <c r="M732" s="20">
        <v>141.88200240708599</v>
      </c>
      <c r="N732" s="20">
        <v>749.33903201661997</v>
      </c>
      <c r="O732" s="20">
        <v>726.76302672476402</v>
      </c>
      <c r="P732" s="20" t="b">
        <f>IF(ISERROR(VLOOKUP(Table1[[#This Row],[Base ]],Stock,1,FALSE)),FALSE,TRUE)</f>
        <v>1</v>
      </c>
      <c r="Q732" s="29" t="b">
        <f>IF(ISERROR(VLOOKUP(Table1[[#This Row],[Additive]],Stock,1,FALSE)),FALSE,TRUE)</f>
        <v>1</v>
      </c>
    </row>
    <row r="733" spans="1:17" ht="12.75">
      <c r="A733" s="4" t="s">
        <v>110</v>
      </c>
      <c r="B733" s="4" t="s">
        <v>55</v>
      </c>
      <c r="C733" s="35" t="str">
        <f>CONCATENATE(Table1[[#This Row],[Base ]],"-",Table1[[#This Row],[Additive]])</f>
        <v>Zanthoxylum-Fivesleaf</v>
      </c>
      <c r="D733" s="4">
        <v>0</v>
      </c>
      <c r="E733" s="4">
        <v>-9</v>
      </c>
      <c r="F733" s="4">
        <v>9</v>
      </c>
      <c r="G733" s="4">
        <v>0</v>
      </c>
      <c r="H733" s="4">
        <v>0</v>
      </c>
      <c r="I733" s="4">
        <v>-9</v>
      </c>
      <c r="J733" s="4">
        <v>0</v>
      </c>
      <c r="K733" s="20">
        <v>141.88200240708599</v>
      </c>
      <c r="L733" s="20">
        <v>749.33903201661997</v>
      </c>
      <c r="M733" s="20">
        <v>273.47522686799999</v>
      </c>
      <c r="N733" s="20">
        <v>866.96196212513405</v>
      </c>
      <c r="O733" s="20">
        <v>176.49909464734623</v>
      </c>
      <c r="P733" s="20" t="b">
        <f>IF(ISERROR(VLOOKUP(Table1[[#This Row],[Base ]],Stock,1,FALSE)),FALSE,TRUE)</f>
        <v>1</v>
      </c>
      <c r="Q733" s="29" t="b">
        <f>IF(ISERROR(VLOOKUP(Table1[[#This Row],[Additive]],Stock,1,FALSE)),FALSE,TRUE)</f>
        <v>1</v>
      </c>
    </row>
    <row r="734" spans="1:17" ht="12.75">
      <c r="A734" s="14" t="s">
        <v>156</v>
      </c>
      <c r="B734" s="14" t="s">
        <v>26</v>
      </c>
      <c r="C734" s="34" t="str">
        <f>CONCATENATE(Table1[[#This Row],[Base ]],"-",Table1[[#This Row],[Additive]])</f>
        <v>Abdju Meat-Garlic</v>
      </c>
      <c r="D734" s="15">
        <v>-1</v>
      </c>
      <c r="E734" s="15">
        <v>-1</v>
      </c>
      <c r="F734" s="15">
        <v>1</v>
      </c>
      <c r="G734" s="15">
        <v>2</v>
      </c>
      <c r="H734" s="15">
        <v>0</v>
      </c>
      <c r="I734" s="15">
        <v>0</v>
      </c>
      <c r="J734" s="15">
        <v>1</v>
      </c>
      <c r="K734" s="16">
        <v>93.650000000000105</v>
      </c>
      <c r="L734" s="16">
        <v>-507.95000000000101</v>
      </c>
      <c r="M734" s="16">
        <v>508.88808680834399</v>
      </c>
      <c r="N734" s="16">
        <v>-963.00926121689201</v>
      </c>
      <c r="O734" s="16">
        <v>616.03701183899364</v>
      </c>
      <c r="P734" s="16" t="b">
        <f>IF(ISERROR(VLOOKUP(Table1[[#This Row],[Base ]],Stock,1,FALSE)),FALSE,TRUE)</f>
        <v>0</v>
      </c>
      <c r="Q734" s="29" t="b">
        <f>IF(ISERROR(VLOOKUP(Table1[[#This Row],[Additive]],Stock,1,FALSE)),FALSE,TRUE)</f>
        <v>0</v>
      </c>
    </row>
    <row r="735" spans="1:17" ht="12.75">
      <c r="A735" s="4" t="s">
        <v>158</v>
      </c>
      <c r="B735" s="4" t="s">
        <v>191</v>
      </c>
      <c r="C735" s="35" t="str">
        <f>CONCATENATE(Table1[[#This Row],[Base ]],"-",Table1[[#This Row],[Additive]])</f>
        <v>Acorn's Cap-Stickler Hedge</v>
      </c>
      <c r="D735" s="4">
        <v>-1</v>
      </c>
      <c r="E735" s="4">
        <v>-3</v>
      </c>
      <c r="F735" s="4">
        <v>-3</v>
      </c>
      <c r="G735" s="4">
        <v>4</v>
      </c>
      <c r="H735" s="4">
        <v>-1</v>
      </c>
      <c r="I735" s="4">
        <v>0</v>
      </c>
      <c r="J735" s="4">
        <v>2</v>
      </c>
      <c r="K735" s="20">
        <v>83.598309227260799</v>
      </c>
      <c r="L735" s="20">
        <v>-196.158903396401</v>
      </c>
      <c r="M735" s="20">
        <v>325.914280741379</v>
      </c>
      <c r="N735" s="20">
        <v>283.44615888414501</v>
      </c>
      <c r="O735" s="20">
        <v>537.34350821049043</v>
      </c>
      <c r="P735" s="20" t="b">
        <f>IF(ISERROR(VLOOKUP(Table1[[#This Row],[Base ]],Stock,1,FALSE)),FALSE,TRUE)</f>
        <v>0</v>
      </c>
      <c r="Q735" s="29" t="b">
        <f>IF(ISERROR(VLOOKUP(Table1[[#This Row],[Additive]],Stock,1,FALSE)),FALSE,TRUE)</f>
        <v>1</v>
      </c>
    </row>
    <row r="736" spans="1:17" ht="12.75">
      <c r="A736" s="4" t="s">
        <v>158</v>
      </c>
      <c r="B736" s="4" t="s">
        <v>29</v>
      </c>
      <c r="C736" s="35" t="str">
        <f>CONCATENATE(Table1[[#This Row],[Base ]],"-",Table1[[#This Row],[Additive]])</f>
        <v>Acorn's Cap-Houseleek</v>
      </c>
      <c r="D736" s="4">
        <v>-1</v>
      </c>
      <c r="E736" s="4">
        <v>2</v>
      </c>
      <c r="F736" s="4">
        <v>0</v>
      </c>
      <c r="G736" s="4">
        <v>0</v>
      </c>
      <c r="H736" s="4">
        <v>-1</v>
      </c>
      <c r="I736" s="4">
        <v>1</v>
      </c>
      <c r="J736" s="4">
        <v>2</v>
      </c>
      <c r="K736" s="20">
        <v>83.598309227260799</v>
      </c>
      <c r="L736" s="20">
        <v>-196.158903396401</v>
      </c>
      <c r="M736" s="20">
        <v>511.70525308967399</v>
      </c>
      <c r="N736" s="20">
        <v>187.32579791170701</v>
      </c>
      <c r="O736" s="20">
        <v>574.74870293075412</v>
      </c>
      <c r="P736" s="20" t="b">
        <f>IF(ISERROR(VLOOKUP(Table1[[#This Row],[Base ]],Stock,1,FALSE)),FALSE,TRUE)</f>
        <v>0</v>
      </c>
      <c r="Q736" s="29" t="b">
        <f>IF(ISERROR(VLOOKUP(Table1[[#This Row],[Additive]],Stock,1,FALSE)),FALSE,TRUE)</f>
        <v>1</v>
      </c>
    </row>
    <row r="737" spans="1:17" ht="12.75">
      <c r="A737" s="4" t="s">
        <v>158</v>
      </c>
      <c r="B737" s="4" t="s">
        <v>169</v>
      </c>
      <c r="C737" s="35" t="str">
        <f>CONCATENATE(Table1[[#This Row],[Base ]],"-",Table1[[#This Row],[Additive]])</f>
        <v>Acorn's Cap-Common Sage</v>
      </c>
      <c r="D737" s="4">
        <v>-1</v>
      </c>
      <c r="E737" s="4">
        <v>2</v>
      </c>
      <c r="F737" s="4">
        <v>0</v>
      </c>
      <c r="G737" s="4">
        <v>0</v>
      </c>
      <c r="H737" s="4">
        <v>-1</v>
      </c>
      <c r="I737" s="4">
        <v>0</v>
      </c>
      <c r="J737" s="4">
        <v>2</v>
      </c>
      <c r="K737" s="20">
        <v>83.598309227260799</v>
      </c>
      <c r="L737" s="20">
        <v>-196.158903396401</v>
      </c>
      <c r="M737" s="20">
        <v>-371.86943623171101</v>
      </c>
      <c r="N737" s="20">
        <v>-604.35073074388697</v>
      </c>
      <c r="O737" s="20">
        <v>611.61379568054099</v>
      </c>
      <c r="P737" s="20" t="b">
        <f>IF(ISERROR(VLOOKUP(Table1[[#This Row],[Base ]],Stock,1,FALSE)),FALSE,TRUE)</f>
        <v>0</v>
      </c>
      <c r="Q737" s="29" t="b">
        <f>IF(ISERROR(VLOOKUP(Table1[[#This Row],[Additive]],Stock,1,FALSE)),FALSE,TRUE)</f>
        <v>1</v>
      </c>
    </row>
    <row r="738" spans="1:17" ht="12.75">
      <c r="A738" s="3" t="s">
        <v>158</v>
      </c>
      <c r="B738" s="3" t="s">
        <v>34</v>
      </c>
      <c r="C738" s="13" t="str">
        <f>CONCATENATE(Table1[[#This Row],[Base ]],"-",Table1[[#This Row],[Additive]])</f>
        <v>Acorn's Cap-Panoe</v>
      </c>
      <c r="D738" s="4">
        <v>-1</v>
      </c>
      <c r="E738" s="4">
        <v>2</v>
      </c>
      <c r="F738" s="4">
        <v>0</v>
      </c>
      <c r="G738" s="4">
        <v>0</v>
      </c>
      <c r="H738" s="4">
        <v>-3</v>
      </c>
      <c r="I738" s="4">
        <v>3</v>
      </c>
      <c r="J738" s="4">
        <v>2</v>
      </c>
      <c r="K738" s="20">
        <v>83.598309227260799</v>
      </c>
      <c r="L738" s="20">
        <v>-196.158903396401</v>
      </c>
      <c r="M738" s="20">
        <v>439.27045090352198</v>
      </c>
      <c r="N738" s="20">
        <v>-742.86822703616895</v>
      </c>
      <c r="O738" s="20">
        <v>652.22216837457381</v>
      </c>
      <c r="P738" s="20" t="b">
        <f>IF(ISERROR(VLOOKUP(Table1[[#This Row],[Base ]],Stock,1,FALSE)),FALSE,TRUE)</f>
        <v>0</v>
      </c>
      <c r="Q738" s="29" t="b">
        <f>IF(ISERROR(VLOOKUP(Table1[[#This Row],[Additive]],Stock,1,FALSE)),FALSE,TRUE)</f>
        <v>1</v>
      </c>
    </row>
    <row r="739" spans="1:17" ht="12.75">
      <c r="A739" s="4" t="s">
        <v>158</v>
      </c>
      <c r="B739" s="4" t="s">
        <v>210</v>
      </c>
      <c r="C739" s="35" t="str">
        <f>CONCATENATE(Table1[[#This Row],[Base ]],"-",Table1[[#This Row],[Additive]])</f>
        <v>Acorn's Cap-Verdant Squill</v>
      </c>
      <c r="D739" s="4">
        <v>-1</v>
      </c>
      <c r="E739" s="4">
        <v>1</v>
      </c>
      <c r="F739" s="4">
        <v>0</v>
      </c>
      <c r="G739" s="4">
        <v>0</v>
      </c>
      <c r="H739" s="4">
        <v>-1</v>
      </c>
      <c r="I739" s="4">
        <v>0</v>
      </c>
      <c r="J739" s="4">
        <v>1</v>
      </c>
      <c r="K739" s="20">
        <v>83.598309227260799</v>
      </c>
      <c r="L739" s="20">
        <v>-196.158903396401</v>
      </c>
      <c r="M739" s="20">
        <v>710.40077383844005</v>
      </c>
      <c r="N739" s="20">
        <v>296.60190791001003</v>
      </c>
      <c r="O739" s="20">
        <v>797.30455084741686</v>
      </c>
      <c r="P739" s="20" t="b">
        <f>IF(ISERROR(VLOOKUP(Table1[[#This Row],[Base ]],Stock,1,FALSE)),FALSE,TRUE)</f>
        <v>0</v>
      </c>
      <c r="Q739" s="29" t="b">
        <f>IF(ISERROR(VLOOKUP(Table1[[#This Row],[Additive]],Stock,1,FALSE)),FALSE,TRUE)</f>
        <v>1</v>
      </c>
    </row>
    <row r="740" spans="1:17" ht="12.75">
      <c r="A740" s="3" t="s">
        <v>158</v>
      </c>
      <c r="B740" s="3" t="s">
        <v>132</v>
      </c>
      <c r="C740" s="13" t="str">
        <f>CONCATENATE(Table1[[#This Row],[Base ]],"-",Table1[[#This Row],[Additive]])</f>
        <v>Acorn's Cap-Medusafish</v>
      </c>
      <c r="D740" s="4">
        <v>-1</v>
      </c>
      <c r="E740" s="4">
        <v>2</v>
      </c>
      <c r="F740" s="4">
        <v>0</v>
      </c>
      <c r="G740" s="4">
        <v>0</v>
      </c>
      <c r="H740" s="4">
        <v>-3</v>
      </c>
      <c r="I740" s="4">
        <v>0</v>
      </c>
      <c r="J740" s="4">
        <v>2</v>
      </c>
      <c r="K740" s="20">
        <v>83.598309227260799</v>
      </c>
      <c r="L740" s="20">
        <v>-196.158903396401</v>
      </c>
      <c r="M740" s="20">
        <v>-6.8150000000000102</v>
      </c>
      <c r="N740" s="20">
        <v>-498.900000000001</v>
      </c>
      <c r="O740" s="20">
        <v>315.95369606664605</v>
      </c>
      <c r="P740" s="20" t="b">
        <f>IF(ISERROR(VLOOKUP(Table1[[#This Row],[Base ]],Stock,1,FALSE)),FALSE,TRUE)</f>
        <v>0</v>
      </c>
      <c r="Q740" s="29" t="b">
        <f>IF(ISERROR(VLOOKUP(Table1[[#This Row],[Additive]],Stock,1,FALSE)),FALSE,TRUE)</f>
        <v>0</v>
      </c>
    </row>
    <row r="741" spans="1:17" ht="12.75">
      <c r="A741" s="4" t="s">
        <v>158</v>
      </c>
      <c r="B741" s="4" t="s">
        <v>67</v>
      </c>
      <c r="C741" s="35" t="str">
        <f>CONCATENATE(Table1[[#This Row],[Base ]],"-",Table1[[#This Row],[Additive]])</f>
        <v>Acorn's Cap-Liquorice</v>
      </c>
      <c r="D741" s="4">
        <v>-1</v>
      </c>
      <c r="E741" s="4">
        <v>-2</v>
      </c>
      <c r="F741" s="4">
        <v>0</v>
      </c>
      <c r="G741" s="4">
        <v>0</v>
      </c>
      <c r="H741" s="4">
        <v>2</v>
      </c>
      <c r="I741" s="4">
        <v>3</v>
      </c>
      <c r="J741" s="4">
        <v>0</v>
      </c>
      <c r="K741" s="20">
        <v>83.598309227260799</v>
      </c>
      <c r="L741" s="20">
        <v>-196.158903396401</v>
      </c>
      <c r="M741" s="20">
        <v>-419.56696236075601</v>
      </c>
      <c r="N741" s="20">
        <v>-141.34253521538199</v>
      </c>
      <c r="O741" s="20">
        <v>506.14239572752626</v>
      </c>
      <c r="P741" s="20" t="b">
        <f>IF(ISERROR(VLOOKUP(Table1[[#This Row],[Base ]],Stock,1,FALSE)),FALSE,TRUE)</f>
        <v>0</v>
      </c>
      <c r="Q741" s="29" t="b">
        <f>IF(ISERROR(VLOOKUP(Table1[[#This Row],[Additive]],Stock,1,FALSE)),FALSE,TRUE)</f>
        <v>0</v>
      </c>
    </row>
    <row r="742" spans="1:17" ht="12.75">
      <c r="A742" s="3" t="s">
        <v>158</v>
      </c>
      <c r="B742" s="3" t="s">
        <v>198</v>
      </c>
      <c r="C742" s="13" t="str">
        <f>CONCATENATE(Table1[[#This Row],[Base ]],"-",Table1[[#This Row],[Additive]])</f>
        <v>Acorn's Cap-Pale Skirret</v>
      </c>
      <c r="D742" s="4">
        <v>-1</v>
      </c>
      <c r="E742" s="4">
        <v>2</v>
      </c>
      <c r="F742" s="4">
        <v>2</v>
      </c>
      <c r="G742" s="4">
        <v>-2</v>
      </c>
      <c r="H742" s="4">
        <v>-1</v>
      </c>
      <c r="I742" s="4">
        <v>2</v>
      </c>
      <c r="J742" s="4">
        <v>0</v>
      </c>
      <c r="K742" s="20">
        <v>83.598309227260799</v>
      </c>
      <c r="L742" s="20">
        <v>-196.158903396401</v>
      </c>
      <c r="M742" s="20">
        <v>-142.57567981519199</v>
      </c>
      <c r="N742" s="20">
        <v>306.23878466920002</v>
      </c>
      <c r="O742" s="20">
        <v>550.9610787460731</v>
      </c>
      <c r="P742" s="20" t="b">
        <f>IF(ISERROR(VLOOKUP(Table1[[#This Row],[Base ]],Stock,1,FALSE)),FALSE,TRUE)</f>
        <v>0</v>
      </c>
      <c r="Q742" s="29" t="b">
        <f>IF(ISERROR(VLOOKUP(Table1[[#This Row],[Additive]],Stock,1,FALSE)),FALSE,TRUE)</f>
        <v>0</v>
      </c>
    </row>
    <row r="743" spans="1:17" ht="12.75">
      <c r="A743" s="3" t="s">
        <v>158</v>
      </c>
      <c r="B743" s="3" t="s">
        <v>174</v>
      </c>
      <c r="C743" s="13" t="str">
        <f>CONCATENATE(Table1[[#This Row],[Base ]],"-",Table1[[#This Row],[Additive]])</f>
        <v>Acorn's Cap-Lima Chub Meat</v>
      </c>
      <c r="D743" s="4">
        <v>-1</v>
      </c>
      <c r="E743" s="4">
        <v>2</v>
      </c>
      <c r="F743" s="4">
        <v>0</v>
      </c>
      <c r="G743" s="4">
        <v>1</v>
      </c>
      <c r="H743" s="4">
        <v>-2</v>
      </c>
      <c r="I743" s="4">
        <v>0</v>
      </c>
      <c r="J743" s="4">
        <v>2</v>
      </c>
      <c r="K743" s="20">
        <v>83.598309227260799</v>
      </c>
      <c r="L743" s="20">
        <v>-196.158903396401</v>
      </c>
      <c r="M743" s="20">
        <v>40.994453197238599</v>
      </c>
      <c r="N743" s="20">
        <v>363.44913280046302</v>
      </c>
      <c r="O743" s="20">
        <v>561.22744295404664</v>
      </c>
      <c r="P743" s="20" t="b">
        <f>IF(ISERROR(VLOOKUP(Table1[[#This Row],[Base ]],Stock,1,FALSE)),FALSE,TRUE)</f>
        <v>0</v>
      </c>
      <c r="Q743" s="29" t="b">
        <f>IF(ISERROR(VLOOKUP(Table1[[#This Row],[Additive]],Stock,1,FALSE)),FALSE,TRUE)</f>
        <v>0</v>
      </c>
    </row>
    <row r="744" spans="1:17" ht="12.75">
      <c r="A744" s="3" t="s">
        <v>158</v>
      </c>
      <c r="B744" s="3" t="s">
        <v>185</v>
      </c>
      <c r="C744" s="13" t="str">
        <f>CONCATENATE(Table1[[#This Row],[Base ]],"-",Table1[[#This Row],[Additive]])</f>
        <v>Acorn's Cap-Barley (Dark)</v>
      </c>
      <c r="D744" s="4">
        <v>-1</v>
      </c>
      <c r="E744" s="4">
        <v>2</v>
      </c>
      <c r="F744" s="4">
        <v>-1</v>
      </c>
      <c r="G744" s="4">
        <v>0</v>
      </c>
      <c r="H744" s="4">
        <v>-1</v>
      </c>
      <c r="I744" s="4">
        <v>-1</v>
      </c>
      <c r="J744" s="4">
        <v>2</v>
      </c>
      <c r="K744" s="20">
        <v>83.598309227260799</v>
      </c>
      <c r="L744" s="20">
        <v>-196.158903396401</v>
      </c>
      <c r="M744" s="20">
        <v>649.485526499868</v>
      </c>
      <c r="N744" s="20">
        <v>-206.70818749969499</v>
      </c>
      <c r="O744" s="20">
        <v>565.98553874425716</v>
      </c>
      <c r="P744" s="20" t="b">
        <f>IF(ISERROR(VLOOKUP(Table1[[#This Row],[Base ]],Stock,1,FALSE)),FALSE,TRUE)</f>
        <v>0</v>
      </c>
      <c r="Q744" s="29" t="b">
        <f>IF(ISERROR(VLOOKUP(Table1[[#This Row],[Additive]],Stock,1,FALSE)),FALSE,TRUE)</f>
        <v>0</v>
      </c>
    </row>
    <row r="745" spans="1:17" ht="12.75">
      <c r="A745" s="3" t="s">
        <v>158</v>
      </c>
      <c r="B745" s="3" t="s">
        <v>77</v>
      </c>
      <c r="C745" s="13" t="str">
        <f>CONCATENATE(Table1[[#This Row],[Base ]],"-",Table1[[#This Row],[Additive]])</f>
        <v>Acorn's Cap-Rhubarb</v>
      </c>
      <c r="D745" s="4">
        <v>-1</v>
      </c>
      <c r="E745" s="4">
        <v>2</v>
      </c>
      <c r="F745" s="4">
        <v>0</v>
      </c>
      <c r="G745" s="4">
        <v>0</v>
      </c>
      <c r="H745" s="4">
        <v>3</v>
      </c>
      <c r="I745" s="4">
        <v>-3</v>
      </c>
      <c r="J745" s="4">
        <v>-2</v>
      </c>
      <c r="K745" s="20">
        <v>83.598309227260799</v>
      </c>
      <c r="L745" s="20">
        <v>-196.158903396401</v>
      </c>
      <c r="M745" s="20">
        <v>175.11061859342999</v>
      </c>
      <c r="N745" s="20">
        <v>-787.48552642256004</v>
      </c>
      <c r="O745" s="20">
        <v>598.36583948705709</v>
      </c>
      <c r="P745" s="20" t="b">
        <f>IF(ISERROR(VLOOKUP(Table1[[#This Row],[Base ]],Stock,1,FALSE)),FALSE,TRUE)</f>
        <v>0</v>
      </c>
      <c r="Q745" s="29" t="b">
        <f>IF(ISERROR(VLOOKUP(Table1[[#This Row],[Additive]],Stock,1,FALSE)),FALSE,TRUE)</f>
        <v>0</v>
      </c>
    </row>
    <row r="746" spans="1:17" ht="12.75">
      <c r="A746" s="4" t="s">
        <v>158</v>
      </c>
      <c r="B746" s="4" t="s">
        <v>71</v>
      </c>
      <c r="C746" s="35" t="str">
        <f>CONCATENATE(Table1[[#This Row],[Base ]],"-",Table1[[#This Row],[Additive]])</f>
        <v>Acorn's Cap-Mindanao</v>
      </c>
      <c r="D746" s="4">
        <v>-1</v>
      </c>
      <c r="E746" s="4">
        <v>2</v>
      </c>
      <c r="F746" s="4">
        <v>-2</v>
      </c>
      <c r="G746" s="4">
        <v>-2</v>
      </c>
      <c r="H746" s="4">
        <v>1</v>
      </c>
      <c r="I746" s="4">
        <v>2</v>
      </c>
      <c r="J746" s="4">
        <v>2</v>
      </c>
      <c r="K746" s="20">
        <v>83.598309227260799</v>
      </c>
      <c r="L746" s="20">
        <v>-196.158903396401</v>
      </c>
      <c r="M746" s="20">
        <v>357.42018509998297</v>
      </c>
      <c r="N746" s="20">
        <v>-735.10039749481996</v>
      </c>
      <c r="O746" s="20">
        <v>604.51331976019571</v>
      </c>
      <c r="P746" s="20" t="b">
        <f>IF(ISERROR(VLOOKUP(Table1[[#This Row],[Base ]],Stock,1,FALSE)),FALSE,TRUE)</f>
        <v>0</v>
      </c>
      <c r="Q746" s="29" t="b">
        <f>IF(ISERROR(VLOOKUP(Table1[[#This Row],[Additive]],Stock,1,FALSE)),FALSE,TRUE)</f>
        <v>0</v>
      </c>
    </row>
    <row r="747" spans="1:17" ht="12.75">
      <c r="A747" s="3" t="s">
        <v>158</v>
      </c>
      <c r="B747" s="3" t="s">
        <v>177</v>
      </c>
      <c r="C747" s="13" t="str">
        <f>CONCATENATE(Table1[[#This Row],[Base ]],"-",Table1[[#This Row],[Additive]])</f>
        <v>Acorn's Cap-Dank Mullien</v>
      </c>
      <c r="D747" s="4">
        <v>-1</v>
      </c>
      <c r="E747" s="4">
        <v>2</v>
      </c>
      <c r="F747" s="4">
        <v>0</v>
      </c>
      <c r="G747" s="4">
        <v>0</v>
      </c>
      <c r="H747" s="4">
        <v>-1</v>
      </c>
      <c r="I747" s="4">
        <v>0</v>
      </c>
      <c r="J747" s="4">
        <v>2</v>
      </c>
      <c r="K747" s="20">
        <v>83.598309227260799</v>
      </c>
      <c r="L747" s="20">
        <v>-196.158903396401</v>
      </c>
      <c r="M747" s="20">
        <v>652.45332552448201</v>
      </c>
      <c r="N747" s="20">
        <v>-413.19260828851401</v>
      </c>
      <c r="O747" s="20">
        <v>608.85109725261123</v>
      </c>
      <c r="P747" s="20" t="b">
        <f>IF(ISERROR(VLOOKUP(Table1[[#This Row],[Base ]],Stock,1,FALSE)),FALSE,TRUE)</f>
        <v>0</v>
      </c>
      <c r="Q747" s="29" t="b">
        <f>IF(ISERROR(VLOOKUP(Table1[[#This Row],[Additive]],Stock,1,FALSE)),FALSE,TRUE)</f>
        <v>0</v>
      </c>
    </row>
    <row r="748" spans="1:17" ht="12.75">
      <c r="A748" s="3" t="s">
        <v>158</v>
      </c>
      <c r="B748" s="3" t="s">
        <v>172</v>
      </c>
      <c r="C748" s="13" t="str">
        <f>CONCATENATE(Table1[[#This Row],[Base ]],"-",Table1[[#This Row],[Additive]])</f>
        <v>Acorn's Cap-Dueling Serpents</v>
      </c>
      <c r="D748" s="4">
        <v>-1</v>
      </c>
      <c r="E748" s="4">
        <v>2</v>
      </c>
      <c r="F748" s="4">
        <v>0</v>
      </c>
      <c r="G748" s="4">
        <v>0</v>
      </c>
      <c r="H748" s="4">
        <v>-1</v>
      </c>
      <c r="I748" s="4">
        <v>0</v>
      </c>
      <c r="J748" s="4">
        <v>2</v>
      </c>
      <c r="K748" s="20">
        <v>83.598309227260799</v>
      </c>
      <c r="L748" s="20">
        <v>-196.158903396401</v>
      </c>
      <c r="M748" s="20">
        <v>-454.39434117043402</v>
      </c>
      <c r="N748" s="20">
        <v>133.464876780694</v>
      </c>
      <c r="O748" s="20">
        <v>630.94209586948159</v>
      </c>
      <c r="P748" s="20" t="b">
        <f>IF(ISERROR(VLOOKUP(Table1[[#This Row],[Base ]],Stock,1,FALSE)),FALSE,TRUE)</f>
        <v>0</v>
      </c>
      <c r="Q748" s="29" t="b">
        <f>IF(ISERROR(VLOOKUP(Table1[[#This Row],[Additive]],Stock,1,FALSE)),FALSE,TRUE)</f>
        <v>0</v>
      </c>
    </row>
    <row r="749" spans="1:17" ht="12.75">
      <c r="A749" s="3" t="s">
        <v>158</v>
      </c>
      <c r="B749" s="3" t="s">
        <v>187</v>
      </c>
      <c r="C749" s="13" t="str">
        <f>CONCATENATE(Table1[[#This Row],[Base ]],"-",Table1[[#This Row],[Additive]])</f>
        <v>Acorn's Cap-Malt (Raw)</v>
      </c>
      <c r="D749" s="4">
        <v>-1</v>
      </c>
      <c r="E749" s="4">
        <v>2</v>
      </c>
      <c r="F749" s="4">
        <v>0</v>
      </c>
      <c r="G749" s="4">
        <v>0</v>
      </c>
      <c r="H749" s="4">
        <v>-1</v>
      </c>
      <c r="I749" s="4">
        <v>0</v>
      </c>
      <c r="J749" s="4">
        <v>2</v>
      </c>
      <c r="K749" s="20">
        <v>83.598309227260799</v>
      </c>
      <c r="L749" s="20">
        <v>-196.158903396401</v>
      </c>
      <c r="M749" s="20">
        <v>362.96125188101001</v>
      </c>
      <c r="N749" s="20">
        <v>401.18730119745999</v>
      </c>
      <c r="O749" s="20">
        <v>659.44381251995446</v>
      </c>
      <c r="P749" s="20" t="b">
        <f>IF(ISERROR(VLOOKUP(Table1[[#This Row],[Base ]],Stock,1,FALSE)),FALSE,TRUE)</f>
        <v>0</v>
      </c>
      <c r="Q749" s="29" t="b">
        <f>IF(ISERROR(VLOOKUP(Table1[[#This Row],[Additive]],Stock,1,FALSE)),FALSE,TRUE)</f>
        <v>0</v>
      </c>
    </row>
    <row r="750" spans="1:17" ht="12.75">
      <c r="A750" s="4" t="s">
        <v>158</v>
      </c>
      <c r="B750" s="4" t="s">
        <v>186</v>
      </c>
      <c r="C750" s="35" t="str">
        <f>CONCATENATE(Table1[[#This Row],[Base ]],"-",Table1[[#This Row],[Additive]])</f>
        <v>Acorn's Cap-Wild Yam</v>
      </c>
      <c r="D750" s="4">
        <v>-1</v>
      </c>
      <c r="E750" s="4">
        <v>2</v>
      </c>
      <c r="F750" s="4">
        <v>0</v>
      </c>
      <c r="G750" s="4">
        <v>0</v>
      </c>
      <c r="H750" s="4">
        <v>-1</v>
      </c>
      <c r="I750" s="4">
        <v>0</v>
      </c>
      <c r="J750" s="4">
        <v>2</v>
      </c>
      <c r="K750" s="20">
        <v>83.598309227260799</v>
      </c>
      <c r="L750" s="20">
        <v>-196.158903396401</v>
      </c>
      <c r="M750" s="20">
        <v>241.29008568245001</v>
      </c>
      <c r="N750" s="20">
        <v>444.37650491597299</v>
      </c>
      <c r="O750" s="20">
        <v>659.66075043426156</v>
      </c>
      <c r="P750" s="20" t="b">
        <f>IF(ISERROR(VLOOKUP(Table1[[#This Row],[Base ]],Stock,1,FALSE)),FALSE,TRUE)</f>
        <v>0</v>
      </c>
      <c r="Q750" s="29" t="b">
        <f>IF(ISERROR(VLOOKUP(Table1[[#This Row],[Additive]],Stock,1,FALSE)),FALSE,TRUE)</f>
        <v>0</v>
      </c>
    </row>
    <row r="751" spans="1:17" ht="12.75">
      <c r="A751" s="3" t="s">
        <v>158</v>
      </c>
      <c r="B751" s="3" t="s">
        <v>188</v>
      </c>
      <c r="C751" s="13" t="str">
        <f>CONCATENATE(Table1[[#This Row],[Base ]],"-",Table1[[#This Row],[Additive]])</f>
        <v>Acorn's Cap-Earth Light</v>
      </c>
      <c r="D751" s="4">
        <v>-1</v>
      </c>
      <c r="E751" s="4">
        <v>2</v>
      </c>
      <c r="F751" s="4">
        <v>0</v>
      </c>
      <c r="G751" s="4">
        <v>0</v>
      </c>
      <c r="H751" s="4">
        <v>-1</v>
      </c>
      <c r="I751" s="4">
        <v>0</v>
      </c>
      <c r="J751" s="4">
        <v>2</v>
      </c>
      <c r="K751" s="20">
        <v>83.598309227260799</v>
      </c>
      <c r="L751" s="20">
        <v>-196.158903396401</v>
      </c>
      <c r="M751" s="20">
        <v>745.887303059548</v>
      </c>
      <c r="N751" s="20">
        <v>-178.28853169560401</v>
      </c>
      <c r="O751" s="20">
        <v>662.53004576102671</v>
      </c>
      <c r="P751" s="20" t="b">
        <f>IF(ISERROR(VLOOKUP(Table1[[#This Row],[Base ]],Stock,1,FALSE)),FALSE,TRUE)</f>
        <v>0</v>
      </c>
      <c r="Q751" s="29" t="b">
        <f>IF(ISERROR(VLOOKUP(Table1[[#This Row],[Additive]],Stock,1,FALSE)),FALSE,TRUE)</f>
        <v>0</v>
      </c>
    </row>
    <row r="752" spans="1:17" ht="12.75">
      <c r="A752" s="4" t="s">
        <v>158</v>
      </c>
      <c r="B752" s="4" t="s">
        <v>168</v>
      </c>
      <c r="C752" s="35" t="str">
        <f>CONCATENATE(Table1[[#This Row],[Base ]],"-",Table1[[#This Row],[Additive]])</f>
        <v>Acorn's Cap-Iron Knot</v>
      </c>
      <c r="D752" s="4">
        <v>-1</v>
      </c>
      <c r="E752" s="4">
        <v>2</v>
      </c>
      <c r="F752" s="4">
        <v>0</v>
      </c>
      <c r="G752" s="4">
        <v>0</v>
      </c>
      <c r="H752" s="4">
        <v>-1</v>
      </c>
      <c r="I752" s="4">
        <v>0</v>
      </c>
      <c r="J752" s="4">
        <v>2</v>
      </c>
      <c r="K752" s="20">
        <v>83.598309227260799</v>
      </c>
      <c r="L752" s="20">
        <v>-196.158903396401</v>
      </c>
      <c r="M752" s="20">
        <v>-568.83383693742405</v>
      </c>
      <c r="N752" s="20">
        <v>-345.54726723189799</v>
      </c>
      <c r="O752" s="20">
        <v>669.31650853576252</v>
      </c>
      <c r="P752" s="20" t="b">
        <f>IF(ISERROR(VLOOKUP(Table1[[#This Row],[Base ]],Stock,1,FALSE)),FALSE,TRUE)</f>
        <v>0</v>
      </c>
      <c r="Q752" s="29" t="b">
        <f>IF(ISERROR(VLOOKUP(Table1[[#This Row],[Additive]],Stock,1,FALSE)),FALSE,TRUE)</f>
        <v>0</v>
      </c>
    </row>
    <row r="753" spans="1:17" ht="12.75">
      <c r="A753" s="3" t="s">
        <v>158</v>
      </c>
      <c r="B753" s="3" t="s">
        <v>173</v>
      </c>
      <c r="C753" s="13" t="str">
        <f>CONCATENATE(Table1[[#This Row],[Base ]],"-",Table1[[#This Row],[Additive]])</f>
        <v>Acorn's Cap-Razor's Edge</v>
      </c>
      <c r="D753" s="4">
        <v>-1</v>
      </c>
      <c r="E753" s="4">
        <v>2</v>
      </c>
      <c r="F753" s="4">
        <v>-1</v>
      </c>
      <c r="G753" s="4">
        <v>0</v>
      </c>
      <c r="H753" s="4">
        <v>-1</v>
      </c>
      <c r="I753" s="4">
        <v>-1</v>
      </c>
      <c r="J753" s="4">
        <v>2</v>
      </c>
      <c r="K753" s="20">
        <v>83.598309227260799</v>
      </c>
      <c r="L753" s="20">
        <v>-196.158903396401</v>
      </c>
      <c r="M753" s="20">
        <v>762.99364909825499</v>
      </c>
      <c r="N753" s="20">
        <v>-252.369256635883</v>
      </c>
      <c r="O753" s="20">
        <v>681.71667989695777</v>
      </c>
      <c r="P753" s="20" t="b">
        <f>IF(ISERROR(VLOOKUP(Table1[[#This Row],[Base ]],Stock,1,FALSE)),FALSE,TRUE)</f>
        <v>0</v>
      </c>
      <c r="Q753" s="29" t="b">
        <f>IF(ISERROR(VLOOKUP(Table1[[#This Row],[Additive]],Stock,1,FALSE)),FALSE,TRUE)</f>
        <v>0</v>
      </c>
    </row>
    <row r="754" spans="1:17" ht="12.75">
      <c r="A754" s="4" t="s">
        <v>158</v>
      </c>
      <c r="B754" s="4" t="s">
        <v>183</v>
      </c>
      <c r="C754" s="35" t="str">
        <f>CONCATENATE(Table1[[#This Row],[Base ]],"-",Table1[[#This Row],[Additive]])</f>
        <v>Acorn's Cap-Miniature Lamae</v>
      </c>
      <c r="D754" s="4">
        <v>-1</v>
      </c>
      <c r="E754" s="4">
        <v>2</v>
      </c>
      <c r="F754" s="4">
        <v>0</v>
      </c>
      <c r="G754" s="4">
        <v>0</v>
      </c>
      <c r="H754" s="4">
        <v>-1</v>
      </c>
      <c r="I754" s="4">
        <v>0</v>
      </c>
      <c r="J754" s="4">
        <v>2</v>
      </c>
      <c r="K754" s="20">
        <v>83.598309227260799</v>
      </c>
      <c r="L754" s="20">
        <v>-196.158903396401</v>
      </c>
      <c r="M754" s="20">
        <v>-24.367409029666401</v>
      </c>
      <c r="N754" s="20">
        <v>487.17304655936903</v>
      </c>
      <c r="O754" s="20">
        <v>691.80860803338464</v>
      </c>
      <c r="P754" s="20" t="b">
        <f>IF(ISERROR(VLOOKUP(Table1[[#This Row],[Base ]],Stock,1,FALSE)),FALSE,TRUE)</f>
        <v>0</v>
      </c>
      <c r="Q754" s="29" t="b">
        <f>IF(ISERROR(VLOOKUP(Table1[[#This Row],[Additive]],Stock,1,FALSE)),FALSE,TRUE)</f>
        <v>0</v>
      </c>
    </row>
    <row r="755" spans="1:17" ht="12.75">
      <c r="A755" s="3" t="s">
        <v>158</v>
      </c>
      <c r="B755" s="3" t="s">
        <v>95</v>
      </c>
      <c r="C755" s="13" t="str">
        <f>CONCATENATE(Table1[[#This Row],[Base ]],"-",Table1[[#This Row],[Additive]])</f>
        <v>Acorn's Cap-Sweetsop</v>
      </c>
      <c r="D755" s="4">
        <v>-1</v>
      </c>
      <c r="E755" s="4">
        <v>2</v>
      </c>
      <c r="F755" s="4">
        <v>0</v>
      </c>
      <c r="G755" s="4">
        <v>0</v>
      </c>
      <c r="H755" s="4">
        <v>-1</v>
      </c>
      <c r="I755" s="4">
        <v>0</v>
      </c>
      <c r="J755" s="4">
        <v>2</v>
      </c>
      <c r="K755" s="20">
        <v>83.598309227260799</v>
      </c>
      <c r="L755" s="20">
        <v>-196.158903396401</v>
      </c>
      <c r="M755" s="20">
        <v>760.306170523074</v>
      </c>
      <c r="N755" s="20">
        <v>-15.6007986052088</v>
      </c>
      <c r="O755" s="20">
        <v>700.38186637386661</v>
      </c>
      <c r="P755" s="20" t="b">
        <f>IF(ISERROR(VLOOKUP(Table1[[#This Row],[Base ]],Stock,1,FALSE)),FALSE,TRUE)</f>
        <v>0</v>
      </c>
      <c r="Q755" s="29" t="b">
        <f>IF(ISERROR(VLOOKUP(Table1[[#This Row],[Additive]],Stock,1,FALSE)),FALSE,TRUE)</f>
        <v>0</v>
      </c>
    </row>
    <row r="756" spans="1:17" ht="12.75">
      <c r="A756" s="3" t="s">
        <v>158</v>
      </c>
      <c r="B756" s="3" t="s">
        <v>112</v>
      </c>
      <c r="C756" s="13" t="str">
        <f>CONCATENATE(Table1[[#This Row],[Base ]],"-",Table1[[#This Row],[Additive]])</f>
        <v>Acorn's Cap-Jaiyanti</v>
      </c>
      <c r="D756" s="4">
        <v>-1</v>
      </c>
      <c r="E756" s="4">
        <v>2</v>
      </c>
      <c r="F756" s="4">
        <v>0</v>
      </c>
      <c r="G756" s="4">
        <v>0</v>
      </c>
      <c r="H756" s="4">
        <v>-1</v>
      </c>
      <c r="I756" s="4">
        <v>0</v>
      </c>
      <c r="J756" s="4">
        <v>2</v>
      </c>
      <c r="K756" s="20">
        <v>83.598309227260799</v>
      </c>
      <c r="L756" s="20">
        <v>-196.158903396401</v>
      </c>
      <c r="M756" s="20">
        <v>690.84748579663903</v>
      </c>
      <c r="N756" s="20">
        <v>161.20304439682999</v>
      </c>
      <c r="O756" s="20">
        <v>704.59855533116149</v>
      </c>
      <c r="P756" s="20" t="b">
        <f>IF(ISERROR(VLOOKUP(Table1[[#This Row],[Base ]],Stock,1,FALSE)),FALSE,TRUE)</f>
        <v>0</v>
      </c>
      <c r="Q756" s="29" t="b">
        <f>IF(ISERROR(VLOOKUP(Table1[[#This Row],[Additive]],Stock,1,FALSE)),FALSE,TRUE)</f>
        <v>0</v>
      </c>
    </row>
    <row r="757" spans="1:17" ht="12.75">
      <c r="A757" s="4" t="s">
        <v>158</v>
      </c>
      <c r="B757" s="4" t="s">
        <v>211</v>
      </c>
      <c r="C757" s="35" t="str">
        <f>CONCATENATE(Table1[[#This Row],[Base ]],"-",Table1[[#This Row],[Additive]])</f>
        <v>Acorn's Cap-Ribbonfish Meat</v>
      </c>
      <c r="D757" s="4">
        <v>-1</v>
      </c>
      <c r="E757" s="4">
        <v>1</v>
      </c>
      <c r="F757" s="4">
        <v>0</v>
      </c>
      <c r="G757" s="4">
        <v>0</v>
      </c>
      <c r="H757" s="4">
        <v>-1</v>
      </c>
      <c r="I757" s="4">
        <v>0</v>
      </c>
      <c r="J757" s="4">
        <v>1</v>
      </c>
      <c r="K757" s="20">
        <v>83.598309227260799</v>
      </c>
      <c r="L757" s="20">
        <v>-196.158903396401</v>
      </c>
      <c r="M757" s="20">
        <v>718.13212208788502</v>
      </c>
      <c r="N757" s="20">
        <v>-562.655509470693</v>
      </c>
      <c r="O757" s="20">
        <v>732.77071579547749</v>
      </c>
      <c r="P757" s="20" t="b">
        <f>IF(ISERROR(VLOOKUP(Table1[[#This Row],[Base ]],Stock,1,FALSE)),FALSE,TRUE)</f>
        <v>0</v>
      </c>
      <c r="Q757" s="29" t="b">
        <f>IF(ISERROR(VLOOKUP(Table1[[#This Row],[Additive]],Stock,1,FALSE)),FALSE,TRUE)</f>
        <v>0</v>
      </c>
    </row>
    <row r="758" spans="1:17" ht="12.75">
      <c r="A758" s="4" t="s">
        <v>158</v>
      </c>
      <c r="B758" s="4" t="s">
        <v>57</v>
      </c>
      <c r="C758" s="35" t="str">
        <f>CONCATENATE(Table1[[#This Row],[Base ]],"-",Table1[[#This Row],[Additive]])</f>
        <v>Acorn's Cap-Hogweed</v>
      </c>
      <c r="D758" s="4">
        <v>-1</v>
      </c>
      <c r="E758" s="4">
        <v>1</v>
      </c>
      <c r="F758" s="4">
        <v>0</v>
      </c>
      <c r="G758" s="4">
        <v>0</v>
      </c>
      <c r="H758" s="4">
        <v>-1</v>
      </c>
      <c r="I758" s="4">
        <v>0</v>
      </c>
      <c r="K758" s="20">
        <v>83.598309227260799</v>
      </c>
      <c r="L758" s="20">
        <v>-196.158903396401</v>
      </c>
      <c r="M758" s="20">
        <v>667.935362340295</v>
      </c>
      <c r="N758" s="20">
        <v>-660.71988492623404</v>
      </c>
      <c r="O758" s="20">
        <v>746.50297869518704</v>
      </c>
      <c r="P758" s="20" t="b">
        <f>IF(ISERROR(VLOOKUP(Table1[[#This Row],[Base ]],Stock,1,FALSE)),FALSE,TRUE)</f>
        <v>0</v>
      </c>
      <c r="Q758" s="29" t="b">
        <f>IF(ISERROR(VLOOKUP(Table1[[#This Row],[Additive]],Stock,1,FALSE)),FALSE,TRUE)</f>
        <v>0</v>
      </c>
    </row>
    <row r="759" spans="1:17" ht="12.75">
      <c r="A759" s="3" t="s">
        <v>158</v>
      </c>
      <c r="B759" s="3" t="s">
        <v>65</v>
      </c>
      <c r="C759" s="13" t="str">
        <f>CONCATENATE(Table1[[#This Row],[Base ]],"-",Table1[[#This Row],[Additive]])</f>
        <v>Acorn's Cap-Khokali</v>
      </c>
      <c r="D759" s="4">
        <v>-1</v>
      </c>
      <c r="E759" s="4">
        <v>1</v>
      </c>
      <c r="F759" s="4">
        <v>0</v>
      </c>
      <c r="G759" s="4">
        <v>0</v>
      </c>
      <c r="H759" s="4">
        <v>-1</v>
      </c>
      <c r="I759" s="4">
        <v>0</v>
      </c>
      <c r="J759" s="4">
        <v>1</v>
      </c>
      <c r="K759" s="20">
        <v>83.598309227260799</v>
      </c>
      <c r="L759" s="20">
        <v>-196.158903396401</v>
      </c>
      <c r="M759" s="20">
        <v>-421.106982808265</v>
      </c>
      <c r="N759" s="20">
        <v>361.48947867573798</v>
      </c>
      <c r="O759" s="20">
        <v>752.12974268828088</v>
      </c>
      <c r="P759" s="20" t="b">
        <f>IF(ISERROR(VLOOKUP(Table1[[#This Row],[Base ]],Stock,1,FALSE)),FALSE,TRUE)</f>
        <v>0</v>
      </c>
      <c r="Q759" s="29" t="b">
        <f>IF(ISERROR(VLOOKUP(Table1[[#This Row],[Additive]],Stock,1,FALSE)),FALSE,TRUE)</f>
        <v>0</v>
      </c>
    </row>
    <row r="760" spans="1:17" ht="12.75">
      <c r="A760" s="3" t="s">
        <v>158</v>
      </c>
      <c r="B760" s="3" t="s">
        <v>190</v>
      </c>
      <c r="C760" s="13" t="str">
        <f>CONCATENATE(Table1[[#This Row],[Base ]],"-",Table1[[#This Row],[Additive]])</f>
        <v>Acorn's Cap-Hylian Loach Meat</v>
      </c>
      <c r="D760" s="4">
        <v>-1</v>
      </c>
      <c r="E760" s="4">
        <v>1</v>
      </c>
      <c r="F760" s="4">
        <v>1</v>
      </c>
      <c r="G760" s="4">
        <v>0</v>
      </c>
      <c r="H760" s="4">
        <v>-1</v>
      </c>
      <c r="I760" s="4">
        <v>0</v>
      </c>
      <c r="J760" s="4">
        <v>2</v>
      </c>
      <c r="K760" s="20">
        <v>83.598309227260799</v>
      </c>
      <c r="L760" s="20">
        <v>-196.158903396401</v>
      </c>
      <c r="M760" s="20">
        <v>68.556974609693398</v>
      </c>
      <c r="N760" s="20">
        <v>562.75385600834602</v>
      </c>
      <c r="O760" s="20">
        <v>759.06180126153436</v>
      </c>
      <c r="P760" s="20" t="b">
        <f>IF(ISERROR(VLOOKUP(Table1[[#This Row],[Base ]],Stock,1,FALSE)),FALSE,TRUE)</f>
        <v>0</v>
      </c>
      <c r="Q760" s="29" t="b">
        <f>IF(ISERROR(VLOOKUP(Table1[[#This Row],[Additive]],Stock,1,FALSE)),FALSE,TRUE)</f>
        <v>0</v>
      </c>
    </row>
    <row r="761" spans="1:17" ht="12.75">
      <c r="A761" s="3" t="s">
        <v>158</v>
      </c>
      <c r="B761" s="3" t="s">
        <v>212</v>
      </c>
      <c r="C761" s="13" t="str">
        <f>CONCATENATE(Table1[[#This Row],[Base ]],"-",Table1[[#This Row],[Additive]])</f>
        <v>Acorn's Cap-Reticulated Toothfish Meat</v>
      </c>
      <c r="D761" s="4">
        <v>-1</v>
      </c>
      <c r="E761" s="4">
        <v>1</v>
      </c>
      <c r="F761" s="4">
        <v>0</v>
      </c>
      <c r="G761" s="4">
        <v>0</v>
      </c>
      <c r="H761" s="4">
        <v>-1</v>
      </c>
      <c r="I761" s="4">
        <v>0</v>
      </c>
      <c r="J761" s="4">
        <v>1</v>
      </c>
      <c r="K761" s="20">
        <v>83.598309227260799</v>
      </c>
      <c r="L761" s="20">
        <v>-196.158903396401</v>
      </c>
      <c r="M761" s="20">
        <v>392.33194805959801</v>
      </c>
      <c r="N761" s="20">
        <v>515.518812983403</v>
      </c>
      <c r="O761" s="20">
        <v>775.75874583418567</v>
      </c>
      <c r="P761" s="20" t="b">
        <f>IF(ISERROR(VLOOKUP(Table1[[#This Row],[Base ]],Stock,1,FALSE)),FALSE,TRUE)</f>
        <v>0</v>
      </c>
      <c r="Q761" s="29" t="b">
        <f>IF(ISERROR(VLOOKUP(Table1[[#This Row],[Additive]],Stock,1,FALSE)),FALSE,TRUE)</f>
        <v>0</v>
      </c>
    </row>
    <row r="762" spans="1:17" ht="12.75">
      <c r="A762" s="3" t="s">
        <v>158</v>
      </c>
      <c r="B762" s="3" t="s">
        <v>189</v>
      </c>
      <c r="C762" s="13" t="str">
        <f>CONCATENATE(Table1[[#This Row],[Base ]],"-",Table1[[#This Row],[Additive]])</f>
        <v>Acorn's Cap-Grilled Cabbage</v>
      </c>
      <c r="D762" s="4">
        <v>-1</v>
      </c>
      <c r="E762" s="4">
        <v>1</v>
      </c>
      <c r="F762" s="4">
        <v>1</v>
      </c>
      <c r="G762" s="4">
        <v>0</v>
      </c>
      <c r="H762" s="4">
        <v>0</v>
      </c>
      <c r="I762" s="4">
        <v>0</v>
      </c>
      <c r="J762" s="4">
        <v>2</v>
      </c>
      <c r="K762" s="20">
        <v>83.598309227260799</v>
      </c>
      <c r="L762" s="20">
        <v>-196.158903396401</v>
      </c>
      <c r="M762" s="20">
        <v>-636.79109731946903</v>
      </c>
      <c r="N762" s="20">
        <v>152.13487697547299</v>
      </c>
      <c r="O762" s="20">
        <v>800.16839134677195</v>
      </c>
      <c r="P762" s="20" t="b">
        <f>IF(ISERROR(VLOOKUP(Table1[[#This Row],[Base ]],Stock,1,FALSE)),FALSE,TRUE)</f>
        <v>0</v>
      </c>
      <c r="Q762" s="29" t="b">
        <f>IF(ISERROR(VLOOKUP(Table1[[#This Row],[Additive]],Stock,1,FALSE)),FALSE,TRUE)</f>
        <v>0</v>
      </c>
    </row>
    <row r="763" spans="1:17" ht="12.75">
      <c r="A763" s="4" t="s">
        <v>158</v>
      </c>
      <c r="B763" s="4" t="s">
        <v>56</v>
      </c>
      <c r="C763" s="35" t="str">
        <f>CONCATENATE(Table1[[#This Row],[Base ]],"-",Table1[[#This Row],[Additive]])</f>
        <v>Acorn's Cap-Gokhru</v>
      </c>
      <c r="D763" s="4">
        <v>-1</v>
      </c>
      <c r="E763" s="4">
        <v>1</v>
      </c>
      <c r="F763" s="4">
        <v>-1</v>
      </c>
      <c r="G763" s="4">
        <v>0</v>
      </c>
      <c r="H763" s="4">
        <v>0</v>
      </c>
      <c r="I763" s="4">
        <v>0</v>
      </c>
      <c r="J763" s="4">
        <v>2</v>
      </c>
      <c r="K763" s="20">
        <v>83.598309227260799</v>
      </c>
      <c r="L763" s="20">
        <v>-196.158903396401</v>
      </c>
      <c r="M763" s="20">
        <v>853.55680780970704</v>
      </c>
      <c r="N763" s="20">
        <v>-561.93455813643004</v>
      </c>
      <c r="O763" s="20">
        <v>852.42472931035491</v>
      </c>
      <c r="P763" s="20" t="b">
        <f>IF(ISERROR(VLOOKUP(Table1[[#This Row],[Base ]],Stock,1,FALSE)),FALSE,TRUE)</f>
        <v>0</v>
      </c>
      <c r="Q763" s="29" t="b">
        <f>IF(ISERROR(VLOOKUP(Table1[[#This Row],[Additive]],Stock,1,FALSE)),FALSE,TRUE)</f>
        <v>0</v>
      </c>
    </row>
    <row r="764" spans="1:17" ht="12.75">
      <c r="A764" s="3" t="s">
        <v>158</v>
      </c>
      <c r="B764" s="3" t="s">
        <v>214</v>
      </c>
      <c r="C764" s="13" t="str">
        <f>CONCATENATE(Table1[[#This Row],[Base ]],"-",Table1[[#This Row],[Additive]])</f>
        <v>Acorn's Cap-Striped Batfin</v>
      </c>
      <c r="D764" s="4">
        <v>-1</v>
      </c>
      <c r="E764" s="4">
        <v>1</v>
      </c>
      <c r="F764" s="4">
        <v>0</v>
      </c>
      <c r="G764" s="4">
        <v>0</v>
      </c>
      <c r="H764" s="4">
        <v>-1</v>
      </c>
      <c r="I764" s="4">
        <v>0</v>
      </c>
      <c r="J764" s="4">
        <v>1</v>
      </c>
      <c r="K764" s="20">
        <v>83.598309227260799</v>
      </c>
      <c r="L764" s="20">
        <v>-196.158903396401</v>
      </c>
      <c r="M764" s="20">
        <v>-521.36848239234098</v>
      </c>
      <c r="N764" s="20">
        <v>464.47859102927299</v>
      </c>
      <c r="O764" s="20">
        <v>895.78274040279837</v>
      </c>
      <c r="P764" s="20" t="b">
        <f>IF(ISERROR(VLOOKUP(Table1[[#This Row],[Base ]],Stock,1,FALSE)),FALSE,TRUE)</f>
        <v>0</v>
      </c>
      <c r="Q764" s="29" t="b">
        <f>IF(ISERROR(VLOOKUP(Table1[[#This Row],[Additive]],Stock,1,FALSE)),FALSE,TRUE)</f>
        <v>0</v>
      </c>
    </row>
    <row r="765" spans="1:17" ht="12.75">
      <c r="A765" s="3" t="s">
        <v>158</v>
      </c>
      <c r="B765" s="3" t="s">
        <v>213</v>
      </c>
      <c r="C765" s="13" t="str">
        <f>CONCATENATE(Table1[[#This Row],[Base ]],"-",Table1[[#This Row],[Additive]])</f>
        <v>Acorn's Cap-Salt Water Fungus</v>
      </c>
      <c r="D765" s="4">
        <v>-1</v>
      </c>
      <c r="E765" s="4">
        <v>1</v>
      </c>
      <c r="F765" s="4">
        <v>0</v>
      </c>
      <c r="G765" s="4">
        <v>0</v>
      </c>
      <c r="H765" s="4">
        <v>-1</v>
      </c>
      <c r="I765" s="4">
        <v>1</v>
      </c>
      <c r="J765" s="4">
        <v>1</v>
      </c>
      <c r="K765" s="20">
        <v>83.598309227260799</v>
      </c>
      <c r="L765" s="20">
        <v>-196.158903396401</v>
      </c>
      <c r="M765" s="20">
        <v>-806.56663135869906</v>
      </c>
      <c r="N765" s="20">
        <v>65.937274659265299</v>
      </c>
      <c r="O765" s="20">
        <v>927.94828950744488</v>
      </c>
      <c r="P765" s="20" t="b">
        <f>IF(ISERROR(VLOOKUP(Table1[[#This Row],[Base ]],Stock,1,FALSE)),FALSE,TRUE)</f>
        <v>0</v>
      </c>
      <c r="Q765" s="29" t="b">
        <f>IF(ISERROR(VLOOKUP(Table1[[#This Row],[Additive]],Stock,1,FALSE)),FALSE,TRUE)</f>
        <v>0</v>
      </c>
    </row>
    <row r="766" spans="1:17" ht="12.75">
      <c r="A766" s="4" t="s">
        <v>3</v>
      </c>
      <c r="B766" s="4" t="s">
        <v>222</v>
      </c>
      <c r="C766" s="35" t="str">
        <f>CONCATENATE(Table1[[#This Row],[Base ]],"-",Table1[[#This Row],[Additive]])</f>
        <v>Cabbage-Pale Dhamasa</v>
      </c>
      <c r="D766" s="4">
        <v>-1</v>
      </c>
      <c r="E766" s="4">
        <v>0</v>
      </c>
      <c r="F766" s="4">
        <v>2</v>
      </c>
      <c r="G766" s="4">
        <v>0</v>
      </c>
      <c r="H766" s="4">
        <v>1</v>
      </c>
      <c r="I766" s="4">
        <v>0</v>
      </c>
      <c r="J766" s="4">
        <v>-1</v>
      </c>
      <c r="K766" s="20">
        <v>-765.55022056776397</v>
      </c>
      <c r="L766" s="20">
        <v>-394.47436343740799</v>
      </c>
      <c r="M766" s="20">
        <v>-349.37413954297801</v>
      </c>
      <c r="N766" s="20">
        <v>-55.089808989210603</v>
      </c>
      <c r="O766" s="20">
        <v>537.01434451525654</v>
      </c>
      <c r="P766" s="20" t="b">
        <f>IF(ISERROR(VLOOKUP(Table1[[#This Row],[Base ]],Stock,1,FALSE)),FALSE,TRUE)</f>
        <v>0</v>
      </c>
      <c r="Q766" s="29" t="b">
        <f>IF(ISERROR(VLOOKUP(Table1[[#This Row],[Additive]],Stock,1,FALSE)),FALSE,TRUE)</f>
        <v>1</v>
      </c>
    </row>
    <row r="767" spans="1:17" ht="12.75">
      <c r="A767" s="14" t="s">
        <v>3</v>
      </c>
      <c r="B767" s="14" t="s">
        <v>337</v>
      </c>
      <c r="C767" s="34" t="str">
        <f>CONCATENATE(Table1[[#This Row],[Base ]],"-",Table1[[#This Row],[Additive]])</f>
        <v>Cabbage-Dark Ochoa</v>
      </c>
      <c r="D767" s="15">
        <v>-1</v>
      </c>
      <c r="E767" s="15">
        <v>0</v>
      </c>
      <c r="F767" s="15">
        <v>2</v>
      </c>
      <c r="G767" s="15">
        <v>2</v>
      </c>
      <c r="H767" s="15">
        <v>-1</v>
      </c>
      <c r="I767" s="15">
        <v>-1</v>
      </c>
      <c r="J767" s="15">
        <v>-2</v>
      </c>
      <c r="K767" s="16">
        <v>-765.55022056776397</v>
      </c>
      <c r="L767" s="16">
        <v>-394.47436343740799</v>
      </c>
      <c r="M767" s="16">
        <v>-989.34232949758996</v>
      </c>
      <c r="N767" s="16">
        <v>-398.308892568781</v>
      </c>
      <c r="O767" s="16">
        <v>223.82495757381133</v>
      </c>
      <c r="P767" s="16" t="b">
        <f>IF(ISERROR(VLOOKUP(Table1[[#This Row],[Base ]],Stock,1,FALSE)),FALSE,TRUE)</f>
        <v>0</v>
      </c>
      <c r="Q767" s="29" t="b">
        <f>IF(ISERROR(VLOOKUP(Table1[[#This Row],[Additive]],Stock,1,FALSE)),FALSE,TRUE)</f>
        <v>1</v>
      </c>
    </row>
    <row r="768" spans="1:17" ht="12.75">
      <c r="A768" s="3" t="s">
        <v>225</v>
      </c>
      <c r="B768" s="3" t="s">
        <v>227</v>
      </c>
      <c r="C768" s="13" t="str">
        <f>CONCATENATE(Table1[[#This Row],[Base ]],"-",Table1[[#This Row],[Additive]])</f>
        <v>Cabbage Juice-Cat Nip</v>
      </c>
      <c r="D768" s="4">
        <v>-1</v>
      </c>
      <c r="E768" s="4">
        <v>0</v>
      </c>
      <c r="F768" s="4">
        <v>-2</v>
      </c>
      <c r="G768" s="4">
        <v>0</v>
      </c>
      <c r="H768" s="4">
        <v>0</v>
      </c>
      <c r="I768" s="4">
        <v>2</v>
      </c>
      <c r="J768" s="4">
        <v>0</v>
      </c>
      <c r="K768" s="20">
        <v>811.26227935889403</v>
      </c>
      <c r="L768" s="20">
        <v>-774.45882730428104</v>
      </c>
      <c r="M768" s="20">
        <v>827.71547583167205</v>
      </c>
      <c r="N768" s="20">
        <v>-317.58670851131802</v>
      </c>
      <c r="O768" s="20">
        <v>457.16828477546773</v>
      </c>
      <c r="P768" s="20" t="b">
        <f>IF(ISERROR(VLOOKUP(Table1[[#This Row],[Base ]],Stock,1,FALSE)),FALSE,TRUE)</f>
        <v>0</v>
      </c>
      <c r="Q768" s="29" t="b">
        <f>IF(ISERROR(VLOOKUP(Table1[[#This Row],[Additive]],Stock,1,FALSE)),FALSE,TRUE)</f>
        <v>0</v>
      </c>
    </row>
    <row r="769" spans="1:17" ht="12.75">
      <c r="A769" s="3" t="s">
        <v>192</v>
      </c>
      <c r="B769" s="3" t="s">
        <v>132</v>
      </c>
      <c r="C769" s="13" t="str">
        <f>CONCATENATE(Table1[[#This Row],[Base ]],"-",Table1[[#This Row],[Additive]])</f>
        <v>Camel Meat-Medusafish</v>
      </c>
      <c r="D769" s="4">
        <v>-1</v>
      </c>
      <c r="E769" s="4">
        <v>0</v>
      </c>
      <c r="F769" s="4">
        <v>0</v>
      </c>
      <c r="G769" s="4">
        <v>0</v>
      </c>
      <c r="H769" s="4">
        <v>-1</v>
      </c>
      <c r="I769" s="4">
        <v>2</v>
      </c>
      <c r="J769" s="4">
        <v>0</v>
      </c>
      <c r="K769" s="20">
        <v>112.155719642069</v>
      </c>
      <c r="L769" s="20">
        <v>-546.23076697495503</v>
      </c>
      <c r="M769" s="20">
        <v>-6.8150000000000102</v>
      </c>
      <c r="N769" s="20">
        <v>-498.900000000001</v>
      </c>
      <c r="O769" s="20">
        <v>128.03996889483059</v>
      </c>
      <c r="P769" s="20" t="b">
        <f>IF(ISERROR(VLOOKUP(Table1[[#This Row],[Base ]],Stock,1,FALSE)),FALSE,TRUE)</f>
        <v>0</v>
      </c>
      <c r="Q769" s="29" t="b">
        <f>IF(ISERROR(VLOOKUP(Table1[[#This Row],[Additive]],Stock,1,FALSE)),FALSE,TRUE)</f>
        <v>0</v>
      </c>
    </row>
    <row r="770" spans="1:17" ht="12.75">
      <c r="A770" s="4" t="s">
        <v>192</v>
      </c>
      <c r="B770" s="4" t="s">
        <v>23</v>
      </c>
      <c r="C770" s="35" t="str">
        <f>CONCATENATE(Table1[[#This Row],[Base ]],"-",Table1[[#This Row],[Additive]])</f>
        <v>Camel Meat-Chives</v>
      </c>
      <c r="D770" s="4">
        <v>-1</v>
      </c>
      <c r="E770" s="4">
        <v>0</v>
      </c>
      <c r="F770" s="4">
        <v>0</v>
      </c>
      <c r="G770" s="4">
        <v>0</v>
      </c>
      <c r="H770" s="4">
        <v>-1</v>
      </c>
      <c r="I770" s="4">
        <v>2</v>
      </c>
      <c r="J770" s="4">
        <v>0</v>
      </c>
      <c r="K770" s="20">
        <v>112.155719642069</v>
      </c>
      <c r="L770" s="20">
        <v>-546.23076697495503</v>
      </c>
      <c r="M770" s="20">
        <v>355.06237164220499</v>
      </c>
      <c r="N770" s="20">
        <v>-450.60929230803498</v>
      </c>
      <c r="O770" s="20">
        <v>261.05001054087626</v>
      </c>
      <c r="P770" s="20" t="b">
        <f>IF(ISERROR(VLOOKUP(Table1[[#This Row],[Base ]],Stock,1,FALSE)),FALSE,TRUE)</f>
        <v>0</v>
      </c>
      <c r="Q770" s="29" t="b">
        <f>IF(ISERROR(VLOOKUP(Table1[[#This Row],[Additive]],Stock,1,FALSE)),FALSE,TRUE)</f>
        <v>1</v>
      </c>
    </row>
    <row r="771" spans="1:17" ht="12.75">
      <c r="A771" s="3" t="s">
        <v>192</v>
      </c>
      <c r="B771" s="3" t="s">
        <v>262</v>
      </c>
      <c r="C771" s="13" t="str">
        <f>CONCATENATE(Table1[[#This Row],[Base ]],"-",Table1[[#This Row],[Additive]])</f>
        <v>Camel Meat-Garlic Chives</v>
      </c>
      <c r="D771" s="4">
        <v>-1</v>
      </c>
      <c r="E771" s="4">
        <v>0</v>
      </c>
      <c r="F771" s="4">
        <v>-3</v>
      </c>
      <c r="G771" s="4">
        <v>-3</v>
      </c>
      <c r="H771" s="4">
        <v>3</v>
      </c>
      <c r="I771" s="4">
        <v>4</v>
      </c>
      <c r="J771" s="4">
        <v>0</v>
      </c>
      <c r="K771" s="20">
        <v>112.155719642069</v>
      </c>
      <c r="L771" s="20">
        <v>-546.23076697495503</v>
      </c>
      <c r="M771" s="20">
        <v>464.63300561340299</v>
      </c>
      <c r="N771" s="20">
        <v>-381.95388105805199</v>
      </c>
      <c r="O771" s="20">
        <v>388.8793288055727</v>
      </c>
      <c r="P771" s="20" t="b">
        <f>IF(ISERROR(VLOOKUP(Table1[[#This Row],[Base ]],Stock,1,FALSE)),FALSE,TRUE)</f>
        <v>0</v>
      </c>
      <c r="Q771" s="29" t="b">
        <f>IF(ISERROR(VLOOKUP(Table1[[#This Row],[Additive]],Stock,1,FALSE)),FALSE,TRUE)</f>
        <v>1</v>
      </c>
    </row>
    <row r="772" spans="1:17" ht="12.75">
      <c r="A772" s="4" t="s">
        <v>192</v>
      </c>
      <c r="B772" s="4" t="s">
        <v>102</v>
      </c>
      <c r="C772" s="35" t="str">
        <f>CONCATENATE(Table1[[#This Row],[Base ]],"-",Table1[[#This Row],[Additive]])</f>
        <v>Camel Meat-Whitebelly</v>
      </c>
      <c r="D772" s="4">
        <v>-1</v>
      </c>
      <c r="E772" s="4">
        <v>0</v>
      </c>
      <c r="F772" s="4">
        <v>0</v>
      </c>
      <c r="G772" s="4">
        <v>0</v>
      </c>
      <c r="H772" s="4">
        <v>-1</v>
      </c>
      <c r="I772" s="4">
        <v>2</v>
      </c>
      <c r="J772" s="4">
        <v>0</v>
      </c>
      <c r="K772" s="20">
        <v>112.155719642069</v>
      </c>
      <c r="L772" s="20">
        <v>-546.23076697495503</v>
      </c>
      <c r="M772" s="20">
        <v>398.21788457706799</v>
      </c>
      <c r="N772" s="20">
        <v>-862.72855226570596</v>
      </c>
      <c r="O772" s="20">
        <v>426.61740506131349</v>
      </c>
      <c r="P772" s="20" t="b">
        <f>IF(ISERROR(VLOOKUP(Table1[[#This Row],[Base ]],Stock,1,FALSE)),FALSE,TRUE)</f>
        <v>0</v>
      </c>
      <c r="Q772" s="29" t="b">
        <f>IF(ISERROR(VLOOKUP(Table1[[#This Row],[Additive]],Stock,1,FALSE)),FALSE,TRUE)</f>
        <v>1</v>
      </c>
    </row>
    <row r="773" spans="1:17" ht="12.75">
      <c r="A773" s="4" t="s">
        <v>192</v>
      </c>
      <c r="B773" s="4" t="s">
        <v>261</v>
      </c>
      <c r="C773" s="35" t="str">
        <f>CONCATENATE(Table1[[#This Row],[Base ]],"-",Table1[[#This Row],[Additive]])</f>
        <v>Camel Meat-Ginger Root</v>
      </c>
      <c r="D773" s="4">
        <v>-1</v>
      </c>
      <c r="E773" s="4">
        <v>0</v>
      </c>
      <c r="F773" s="4">
        <v>-3</v>
      </c>
      <c r="G773" s="4">
        <v>0</v>
      </c>
      <c r="H773" s="4">
        <v>-1</v>
      </c>
      <c r="I773" s="4">
        <v>4</v>
      </c>
      <c r="J773" s="4">
        <v>-3</v>
      </c>
      <c r="K773" s="20">
        <v>112.155719642069</v>
      </c>
      <c r="L773" s="20">
        <v>-546.23076697495503</v>
      </c>
      <c r="M773" s="20">
        <v>-142.624059601325</v>
      </c>
      <c r="N773" s="20">
        <v>-944.27768370168303</v>
      </c>
      <c r="O773" s="20">
        <v>472.60351651989146</v>
      </c>
      <c r="P773" s="20" t="b">
        <f>IF(ISERROR(VLOOKUP(Table1[[#This Row],[Base ]],Stock,1,FALSE)),FALSE,TRUE)</f>
        <v>0</v>
      </c>
      <c r="Q773" s="29" t="b">
        <f>IF(ISERROR(VLOOKUP(Table1[[#This Row],[Additive]],Stock,1,FALSE)),FALSE,TRUE)</f>
        <v>1</v>
      </c>
    </row>
    <row r="774" spans="1:17" ht="12.75">
      <c r="A774" s="4" t="s">
        <v>192</v>
      </c>
      <c r="B774" s="4" t="s">
        <v>255</v>
      </c>
      <c r="C774" s="35" t="str">
        <f>CONCATENATE(Table1[[#This Row],[Base ]],"-",Table1[[#This Row],[Additive]])</f>
        <v>Camel Meat-Tiny Clover</v>
      </c>
      <c r="D774" s="4">
        <v>-1</v>
      </c>
      <c r="E774" s="4">
        <v>0</v>
      </c>
      <c r="F774" s="4">
        <v>0</v>
      </c>
      <c r="G774" s="4">
        <v>0</v>
      </c>
      <c r="H774" s="4">
        <v>-1</v>
      </c>
      <c r="I774" s="4">
        <v>1</v>
      </c>
      <c r="J774" s="4">
        <v>0</v>
      </c>
      <c r="K774" s="20">
        <v>112.155719642069</v>
      </c>
      <c r="L774" s="20">
        <v>-546.23076697495503</v>
      </c>
      <c r="M774" s="20">
        <v>573.15739632784403</v>
      </c>
      <c r="N774" s="20">
        <v>-939.03687559345201</v>
      </c>
      <c r="O774" s="20">
        <v>605.65599549174965</v>
      </c>
      <c r="P774" s="20" t="b">
        <f>IF(ISERROR(VLOOKUP(Table1[[#This Row],[Base ]],Stock,1,FALSE)),FALSE,TRUE)</f>
        <v>0</v>
      </c>
      <c r="Q774" s="29" t="b">
        <f>IF(ISERROR(VLOOKUP(Table1[[#This Row],[Additive]],Stock,1,FALSE)),FALSE,TRUE)</f>
        <v>1</v>
      </c>
    </row>
    <row r="775" spans="1:17" ht="12.75">
      <c r="A775" s="4" t="s">
        <v>192</v>
      </c>
      <c r="B775" s="4" t="s">
        <v>85</v>
      </c>
      <c r="C775" s="35" t="str">
        <f>CONCATENATE(Table1[[#This Row],[Base ]],"-",Table1[[#This Row],[Additive]])</f>
        <v>Camel Meat-Sweetflower</v>
      </c>
      <c r="D775" s="4">
        <v>-1</v>
      </c>
      <c r="E775" s="4">
        <v>0</v>
      </c>
      <c r="F775" s="4">
        <v>0</v>
      </c>
      <c r="G775" s="4">
        <v>0</v>
      </c>
      <c r="H775" s="4">
        <v>-1</v>
      </c>
      <c r="I775" s="4">
        <v>1</v>
      </c>
      <c r="J775" s="4">
        <v>0</v>
      </c>
      <c r="K775" s="20">
        <v>112.155719642069</v>
      </c>
      <c r="L775" s="20">
        <v>-546.23076697495503</v>
      </c>
      <c r="M775" s="20">
        <v>-438.52917819195397</v>
      </c>
      <c r="N775" s="20">
        <v>-237.894949738718</v>
      </c>
      <c r="O775" s="20">
        <v>631.12980669051478</v>
      </c>
      <c r="P775" s="20" t="b">
        <f>IF(ISERROR(VLOOKUP(Table1[[#This Row],[Base ]],Stock,1,FALSE)),FALSE,TRUE)</f>
        <v>0</v>
      </c>
      <c r="Q775" s="29" t="b">
        <f>IF(ISERROR(VLOOKUP(Table1[[#This Row],[Additive]],Stock,1,FALSE)),FALSE,TRUE)</f>
        <v>1</v>
      </c>
    </row>
    <row r="776" spans="1:17" ht="12.75">
      <c r="A776" s="4" t="s">
        <v>192</v>
      </c>
      <c r="B776" s="4" t="s">
        <v>256</v>
      </c>
      <c r="C776" s="35" t="str">
        <f>CONCATENATE(Table1[[#This Row],[Base ]],"-",Table1[[#This Row],[Additive]])</f>
        <v>Camel Meat-Indigo Damia</v>
      </c>
      <c r="D776" s="4">
        <v>-1</v>
      </c>
      <c r="E776" s="4">
        <v>0</v>
      </c>
      <c r="F776" s="4">
        <v>0</v>
      </c>
      <c r="G776" s="4">
        <v>0</v>
      </c>
      <c r="H776" s="4">
        <v>-1</v>
      </c>
      <c r="I776" s="4">
        <v>1</v>
      </c>
      <c r="J776" s="4">
        <v>0</v>
      </c>
      <c r="K776" s="20">
        <v>112.155719642069</v>
      </c>
      <c r="L776" s="20">
        <v>-546.23076697495503</v>
      </c>
      <c r="M776" s="20">
        <v>-519.10606039821698</v>
      </c>
      <c r="N776" s="20">
        <v>-611.64188543053206</v>
      </c>
      <c r="O776" s="20">
        <v>634.64167004478986</v>
      </c>
      <c r="P776" s="20" t="b">
        <f>IF(ISERROR(VLOOKUP(Table1[[#This Row],[Base ]],Stock,1,FALSE)),FALSE,TRUE)</f>
        <v>0</v>
      </c>
      <c r="Q776" s="29" t="b">
        <f>IF(ISERROR(VLOOKUP(Table1[[#This Row],[Additive]],Stock,1,FALSE)),FALSE,TRUE)</f>
        <v>1</v>
      </c>
    </row>
    <row r="777" spans="1:17" ht="12.75">
      <c r="A777" s="4" t="s">
        <v>192</v>
      </c>
      <c r="B777" s="4" t="s">
        <v>71</v>
      </c>
      <c r="C777" s="35" t="str">
        <f>CONCATENATE(Table1[[#This Row],[Base ]],"-",Table1[[#This Row],[Additive]])</f>
        <v>Camel Meat-Mindanao</v>
      </c>
      <c r="D777" s="4">
        <v>-1</v>
      </c>
      <c r="E777" s="4">
        <v>0</v>
      </c>
      <c r="F777" s="4">
        <v>0</v>
      </c>
      <c r="G777" s="4">
        <v>0</v>
      </c>
      <c r="H777" s="4">
        <v>-1</v>
      </c>
      <c r="I777" s="4">
        <v>2</v>
      </c>
      <c r="J777" s="4">
        <v>0</v>
      </c>
      <c r="K777" s="20">
        <v>112.155719642069</v>
      </c>
      <c r="L777" s="20">
        <v>-546.23076697495503</v>
      </c>
      <c r="M777" s="20">
        <v>357.42018509998297</v>
      </c>
      <c r="N777" s="20">
        <v>-735.10039749481996</v>
      </c>
      <c r="O777" s="20">
        <v>309.55838762512406</v>
      </c>
      <c r="P777" s="20" t="b">
        <f>IF(ISERROR(VLOOKUP(Table1[[#This Row],[Base ]],Stock,1,FALSE)),FALSE,TRUE)</f>
        <v>0</v>
      </c>
      <c r="Q777" s="29" t="b">
        <f>IF(ISERROR(VLOOKUP(Table1[[#This Row],[Additive]],Stock,1,FALSE)),FALSE,TRUE)</f>
        <v>0</v>
      </c>
    </row>
    <row r="778" spans="1:17" ht="12.75">
      <c r="A778" s="3" t="s">
        <v>192</v>
      </c>
      <c r="B778" s="3" t="s">
        <v>258</v>
      </c>
      <c r="C778" s="13" t="str">
        <f>CONCATENATE(Table1[[#This Row],[Base ]],"-",Table1[[#This Row],[Additive]])</f>
        <v>Camel Meat-Carp Meat</v>
      </c>
      <c r="D778" s="4">
        <v>-1</v>
      </c>
      <c r="E778" s="4">
        <v>0</v>
      </c>
      <c r="F778" s="4">
        <v>0</v>
      </c>
      <c r="G778" s="4">
        <v>0</v>
      </c>
      <c r="H778" s="4">
        <v>-1</v>
      </c>
      <c r="I778" s="4">
        <v>2</v>
      </c>
      <c r="J778" s="4">
        <v>0</v>
      </c>
      <c r="K778" s="20">
        <v>112.155719642069</v>
      </c>
      <c r="L778" s="20">
        <v>-546.23076697495503</v>
      </c>
      <c r="M778" s="20">
        <v>63.778269184597399</v>
      </c>
      <c r="N778" s="20">
        <v>-868.00977283368604</v>
      </c>
      <c r="O778" s="20">
        <v>325.39530777839803</v>
      </c>
      <c r="P778" s="20" t="b">
        <f>IF(ISERROR(VLOOKUP(Table1[[#This Row],[Base ]],Stock,1,FALSE)),FALSE,TRUE)</f>
        <v>0</v>
      </c>
      <c r="Q778" s="29" t="b">
        <f>IF(ISERROR(VLOOKUP(Table1[[#This Row],[Additive]],Stock,1,FALSE)),FALSE,TRUE)</f>
        <v>0</v>
      </c>
    </row>
    <row r="779" spans="1:17" ht="12.75">
      <c r="A779" s="3" t="s">
        <v>192</v>
      </c>
      <c r="B779" s="3" t="s">
        <v>257</v>
      </c>
      <c r="C779" s="13" t="str">
        <f>CONCATENATE(Table1[[#This Row],[Base ]],"-",Table1[[#This Row],[Additive]])</f>
        <v>Camel Meat-Grilled Carrots</v>
      </c>
      <c r="D779" s="4">
        <v>-1</v>
      </c>
      <c r="E779" s="4">
        <v>0</v>
      </c>
      <c r="F779" s="4">
        <v>0</v>
      </c>
      <c r="G779" s="4">
        <v>0</v>
      </c>
      <c r="H779" s="4">
        <v>-1</v>
      </c>
      <c r="I779" s="4">
        <v>2</v>
      </c>
      <c r="J779" s="4">
        <v>0</v>
      </c>
      <c r="K779" s="20">
        <v>112.155719642069</v>
      </c>
      <c r="L779" s="20">
        <v>-546.23076697495503</v>
      </c>
      <c r="M779" s="20">
        <v>333.44965666858099</v>
      </c>
      <c r="N779" s="20">
        <v>-807.19045317416396</v>
      </c>
      <c r="O779" s="20">
        <v>342.15634494465166</v>
      </c>
      <c r="P779" s="20" t="b">
        <f>IF(ISERROR(VLOOKUP(Table1[[#This Row],[Base ]],Stock,1,FALSE)),FALSE,TRUE)</f>
        <v>0</v>
      </c>
      <c r="Q779" s="29" t="b">
        <f>IF(ISERROR(VLOOKUP(Table1[[#This Row],[Additive]],Stock,1,FALSE)),FALSE,TRUE)</f>
        <v>0</v>
      </c>
    </row>
    <row r="780" spans="1:17" ht="12.75">
      <c r="A780" s="4" t="s">
        <v>192</v>
      </c>
      <c r="B780" s="4" t="s">
        <v>53</v>
      </c>
      <c r="C780" s="35" t="str">
        <f>CONCATENATE(Table1[[#This Row],[Base ]],"-",Table1[[#This Row],[Additive]])</f>
        <v>Camel Meat-Dewplant</v>
      </c>
      <c r="D780" s="4">
        <v>-1</v>
      </c>
      <c r="E780" s="4">
        <v>3</v>
      </c>
      <c r="F780" s="4">
        <v>-3</v>
      </c>
      <c r="G780" s="4">
        <v>-3</v>
      </c>
      <c r="H780" s="4">
        <v>-1</v>
      </c>
      <c r="I780" s="4">
        <v>2</v>
      </c>
      <c r="J780" s="4">
        <v>0</v>
      </c>
      <c r="K780" s="20">
        <v>112.155719642069</v>
      </c>
      <c r="L780" s="20">
        <v>-546.23076697495503</v>
      </c>
      <c r="M780" s="20">
        <v>131.636423466645</v>
      </c>
      <c r="N780" s="20">
        <v>-903.29955425407002</v>
      </c>
      <c r="O780" s="20">
        <v>357.5997995951322</v>
      </c>
      <c r="P780" s="20" t="b">
        <f>IF(ISERROR(VLOOKUP(Table1[[#This Row],[Base ]],Stock,1,FALSE)),FALSE,TRUE)</f>
        <v>0</v>
      </c>
      <c r="Q780" s="29" t="b">
        <f>IF(ISERROR(VLOOKUP(Table1[[#This Row],[Additive]],Stock,1,FALSE)),FALSE,TRUE)</f>
        <v>0</v>
      </c>
    </row>
    <row r="781" spans="1:17" ht="12.75">
      <c r="A781" s="3" t="s">
        <v>192</v>
      </c>
      <c r="B781" s="3" t="s">
        <v>267</v>
      </c>
      <c r="C781" s="13" t="str">
        <f>CONCATENATE(Table1[[#This Row],[Base ]],"-",Table1[[#This Row],[Additive]])</f>
        <v>Camel Meat-Malt (Burnt)</v>
      </c>
      <c r="D781" s="4">
        <v>-1</v>
      </c>
      <c r="E781" s="4">
        <v>0</v>
      </c>
      <c r="F781" s="4">
        <v>0</v>
      </c>
      <c r="G781" s="4">
        <v>0</v>
      </c>
      <c r="H781" s="4">
        <v>-1</v>
      </c>
      <c r="I781" s="4">
        <v>2</v>
      </c>
      <c r="J781" s="4">
        <v>0</v>
      </c>
      <c r="K781" s="20">
        <v>112.155719642069</v>
      </c>
      <c r="L781" s="20">
        <v>-546.23076697495503</v>
      </c>
      <c r="M781" s="20">
        <v>-96.979546471426104</v>
      </c>
      <c r="N781" s="20">
        <v>-861.14842567923597</v>
      </c>
      <c r="O781" s="20">
        <v>378.03530429861758</v>
      </c>
      <c r="P781" s="20" t="b">
        <f>IF(ISERROR(VLOOKUP(Table1[[#This Row],[Base ]],Stock,1,FALSE)),FALSE,TRUE)</f>
        <v>0</v>
      </c>
      <c r="Q781" s="29" t="b">
        <f>IF(ISERROR(VLOOKUP(Table1[[#This Row],[Additive]],Stock,1,FALSE)),FALSE,TRUE)</f>
        <v>0</v>
      </c>
    </row>
    <row r="782" spans="1:17" ht="12.75">
      <c r="A782" s="3" t="s">
        <v>192</v>
      </c>
      <c r="B782" s="3" t="s">
        <v>265</v>
      </c>
      <c r="C782" s="13" t="str">
        <f>CONCATENATE(Table1[[#This Row],[Base ]],"-",Table1[[#This Row],[Additive]])</f>
        <v>Camel Meat-Moon Aloe</v>
      </c>
      <c r="D782" s="4">
        <v>-1</v>
      </c>
      <c r="E782" s="4">
        <v>0</v>
      </c>
      <c r="F782" s="4">
        <v>0</v>
      </c>
      <c r="G782" s="4">
        <v>0</v>
      </c>
      <c r="H782" s="4">
        <v>-1</v>
      </c>
      <c r="I782" s="4">
        <v>2</v>
      </c>
      <c r="J782" s="4">
        <v>0</v>
      </c>
      <c r="K782" s="20">
        <v>112.155719642069</v>
      </c>
      <c r="L782" s="20">
        <v>-546.23076697495503</v>
      </c>
      <c r="M782" s="20">
        <v>122.594488108075</v>
      </c>
      <c r="N782" s="20">
        <v>-930.67584736457604</v>
      </c>
      <c r="O782" s="20">
        <v>384.58677528338001</v>
      </c>
      <c r="P782" s="20" t="b">
        <f>IF(ISERROR(VLOOKUP(Table1[[#This Row],[Base ]],Stock,1,FALSE)),FALSE,TRUE)</f>
        <v>0</v>
      </c>
      <c r="Q782" s="29" t="b">
        <f>IF(ISERROR(VLOOKUP(Table1[[#This Row],[Additive]],Stock,1,FALSE)),FALSE,TRUE)</f>
        <v>0</v>
      </c>
    </row>
    <row r="783" spans="1:17" ht="12.75">
      <c r="A783" s="4" t="s">
        <v>192</v>
      </c>
      <c r="B783" s="4" t="s">
        <v>70</v>
      </c>
      <c r="C783" s="35" t="str">
        <f>CONCATENATE(Table1[[#This Row],[Base ]],"-",Table1[[#This Row],[Additive]])</f>
        <v>Camel Meat-Medicago</v>
      </c>
      <c r="D783" s="4">
        <v>-1</v>
      </c>
      <c r="E783" s="4">
        <v>0</v>
      </c>
      <c r="F783" s="4">
        <v>0</v>
      </c>
      <c r="G783" s="4">
        <v>0</v>
      </c>
      <c r="H783" s="4">
        <v>-1</v>
      </c>
      <c r="I783" s="4">
        <v>2</v>
      </c>
      <c r="J783" s="4">
        <v>0</v>
      </c>
      <c r="K783" s="20">
        <v>112.155719642069</v>
      </c>
      <c r="L783" s="20">
        <v>-546.23076697495503</v>
      </c>
      <c r="M783" s="20">
        <v>-139.904208264646</v>
      </c>
      <c r="N783" s="20">
        <v>-880.222979083724</v>
      </c>
      <c r="O783" s="20">
        <v>418.43160134679988</v>
      </c>
      <c r="P783" s="20" t="b">
        <f>IF(ISERROR(VLOOKUP(Table1[[#This Row],[Base ]],Stock,1,FALSE)),FALSE,TRUE)</f>
        <v>0</v>
      </c>
      <c r="Q783" s="29" t="b">
        <f>IF(ISERROR(VLOOKUP(Table1[[#This Row],[Additive]],Stock,1,FALSE)),FALSE,TRUE)</f>
        <v>0</v>
      </c>
    </row>
    <row r="784" spans="1:17" ht="12.75">
      <c r="A784" s="3" t="s">
        <v>192</v>
      </c>
      <c r="B784" s="3" t="s">
        <v>90</v>
      </c>
      <c r="C784" s="13" t="str">
        <f>CONCATENATE(Table1[[#This Row],[Base ]],"-",Table1[[#This Row],[Additive]])</f>
        <v>Camel Meat-Fumitory</v>
      </c>
      <c r="D784" s="4">
        <v>-1</v>
      </c>
      <c r="E784" s="4">
        <v>0</v>
      </c>
      <c r="F784" s="4">
        <v>0</v>
      </c>
      <c r="G784" s="4">
        <v>0</v>
      </c>
      <c r="H784" s="4">
        <v>-1</v>
      </c>
      <c r="I784" s="4">
        <v>2</v>
      </c>
      <c r="J784" s="4">
        <v>0</v>
      </c>
      <c r="K784" s="20">
        <v>112.155719642069</v>
      </c>
      <c r="L784" s="20">
        <v>-546.23076697495503</v>
      </c>
      <c r="M784" s="20">
        <v>407.95123495293001</v>
      </c>
      <c r="N784" s="20">
        <v>-873.95652990786596</v>
      </c>
      <c r="O784" s="20">
        <v>441.47385264359241</v>
      </c>
      <c r="P784" s="20" t="b">
        <f>IF(ISERROR(VLOOKUP(Table1[[#This Row],[Base ]],Stock,1,FALSE)),FALSE,TRUE)</f>
        <v>0</v>
      </c>
      <c r="Q784" s="29" t="b">
        <f>IF(ISERROR(VLOOKUP(Table1[[#This Row],[Additive]],Stock,1,FALSE)),FALSE,TRUE)</f>
        <v>0</v>
      </c>
    </row>
    <row r="785" spans="1:17" ht="12.75">
      <c r="A785" s="3" t="s">
        <v>192</v>
      </c>
      <c r="B785" s="3" t="s">
        <v>269</v>
      </c>
      <c r="C785" s="13" t="str">
        <f>CONCATENATE(Table1[[#This Row],[Base ]],"-",Table1[[#This Row],[Additive]])</f>
        <v>Camel Meat-Eye of Osiris</v>
      </c>
      <c r="D785" s="4">
        <v>-1</v>
      </c>
      <c r="E785" s="4">
        <v>-1</v>
      </c>
      <c r="F785" s="4">
        <v>0</v>
      </c>
      <c r="G785" s="4">
        <v>-1</v>
      </c>
      <c r="H785" s="4">
        <v>-1</v>
      </c>
      <c r="I785" s="4">
        <v>3</v>
      </c>
      <c r="J785" s="4">
        <v>0</v>
      </c>
      <c r="K785" s="20">
        <v>112.155719642069</v>
      </c>
      <c r="L785" s="20">
        <v>-546.23076697495503</v>
      </c>
      <c r="M785" s="20">
        <v>-331.36082349860999</v>
      </c>
      <c r="N785" s="20">
        <v>-630.32787884628397</v>
      </c>
      <c r="O785" s="20">
        <v>451.41914920011601</v>
      </c>
      <c r="P785" s="20" t="b">
        <f>IF(ISERROR(VLOOKUP(Table1[[#This Row],[Base ]],Stock,1,FALSE)),FALSE,TRUE)</f>
        <v>0</v>
      </c>
      <c r="Q785" s="29" t="b">
        <f>IF(ISERROR(VLOOKUP(Table1[[#This Row],[Additive]],Stock,1,FALSE)),FALSE,TRUE)</f>
        <v>0</v>
      </c>
    </row>
    <row r="786" spans="1:17" ht="12.75">
      <c r="A786" s="4" t="s">
        <v>192</v>
      </c>
      <c r="B786" s="4" t="s">
        <v>20</v>
      </c>
      <c r="C786" s="35" t="str">
        <f>CONCATENATE(Table1[[#This Row],[Base ]],"-",Table1[[#This Row],[Additive]])</f>
        <v>Camel Meat-Anansi</v>
      </c>
      <c r="D786" s="4">
        <v>-1</v>
      </c>
      <c r="E786" s="4">
        <v>2</v>
      </c>
      <c r="F786" s="4">
        <v>0</v>
      </c>
      <c r="G786" s="4">
        <v>-2</v>
      </c>
      <c r="H786" s="4">
        <v>-1</v>
      </c>
      <c r="I786" s="4">
        <v>-1</v>
      </c>
      <c r="J786" s="4">
        <v>2</v>
      </c>
      <c r="K786" s="20">
        <v>112.155719642069</v>
      </c>
      <c r="L786" s="20">
        <v>-546.23076697495503</v>
      </c>
      <c r="M786" s="20">
        <v>-371.921713898728</v>
      </c>
      <c r="N786" s="20">
        <v>-512.64231968300498</v>
      </c>
      <c r="O786" s="20">
        <v>485.24132702700507</v>
      </c>
      <c r="P786" s="20" t="b">
        <f>IF(ISERROR(VLOOKUP(Table1[[#This Row],[Base ]],Stock,1,FALSE)),FALSE,TRUE)</f>
        <v>0</v>
      </c>
      <c r="Q786" s="29" t="b">
        <f>IF(ISERROR(VLOOKUP(Table1[[#This Row],[Additive]],Stock,1,FALSE)),FALSE,TRUE)</f>
        <v>0</v>
      </c>
    </row>
    <row r="787" spans="1:17" ht="12.75">
      <c r="A787" s="3" t="s">
        <v>192</v>
      </c>
      <c r="B787" s="3" t="s">
        <v>259</v>
      </c>
      <c r="C787" s="13" t="str">
        <f>CONCATENATE(Table1[[#This Row],[Base ]],"-",Table1[[#This Row],[Additive]])</f>
        <v>Camel Meat-Sand Spore</v>
      </c>
      <c r="D787" s="4">
        <v>-1</v>
      </c>
      <c r="E787" s="4">
        <v>0</v>
      </c>
      <c r="F787" s="4">
        <v>0</v>
      </c>
      <c r="G787" s="4">
        <v>0</v>
      </c>
      <c r="H787" s="4">
        <v>-1</v>
      </c>
      <c r="I787" s="4">
        <v>2</v>
      </c>
      <c r="J787" s="4">
        <v>0</v>
      </c>
      <c r="K787" s="20">
        <v>112.155719642069</v>
      </c>
      <c r="L787" s="20">
        <v>-546.23076697495503</v>
      </c>
      <c r="M787" s="20">
        <v>598.20337894332499</v>
      </c>
      <c r="N787" s="20">
        <v>-545.69537773743104</v>
      </c>
      <c r="O787" s="20">
        <v>486.04795417105242</v>
      </c>
      <c r="P787" s="20" t="b">
        <f>IF(ISERROR(VLOOKUP(Table1[[#This Row],[Base ]],Stock,1,FALSE)),FALSE,TRUE)</f>
        <v>0</v>
      </c>
      <c r="Q787" s="29" t="b">
        <f>IF(ISERROR(VLOOKUP(Table1[[#This Row],[Additive]],Stock,1,FALSE)),FALSE,TRUE)</f>
        <v>0</v>
      </c>
    </row>
    <row r="788" spans="1:17" ht="12.75">
      <c r="A788" s="4" t="s">
        <v>192</v>
      </c>
      <c r="B788" s="4" t="s">
        <v>81</v>
      </c>
      <c r="C788" s="35" t="str">
        <f>CONCATENATE(Table1[[#This Row],[Base ]],"-",Table1[[#This Row],[Additive]])</f>
        <v>Camel Meat-Skirret</v>
      </c>
      <c r="D788" s="4">
        <v>-1</v>
      </c>
      <c r="E788" s="4">
        <v>0</v>
      </c>
      <c r="F788" s="4">
        <v>0</v>
      </c>
      <c r="G788" s="4">
        <v>0</v>
      </c>
      <c r="H788" s="4">
        <v>-1</v>
      </c>
      <c r="I788" s="4">
        <v>2</v>
      </c>
      <c r="J788" s="4">
        <v>0</v>
      </c>
      <c r="K788" s="20">
        <v>112.155719642069</v>
      </c>
      <c r="L788" s="20">
        <v>-546.23076697495503</v>
      </c>
      <c r="M788" s="20">
        <v>-403.598161892988</v>
      </c>
      <c r="N788" s="20">
        <v>-524.97537240040003</v>
      </c>
      <c r="O788" s="20">
        <v>516.19168737688676</v>
      </c>
      <c r="P788" s="20" t="b">
        <f>IF(ISERROR(VLOOKUP(Table1[[#This Row],[Base ]],Stock,1,FALSE)),FALSE,TRUE)</f>
        <v>0</v>
      </c>
      <c r="Q788" s="29" t="b">
        <f>IF(ISERROR(VLOOKUP(Table1[[#This Row],[Additive]],Stock,1,FALSE)),FALSE,TRUE)</f>
        <v>0</v>
      </c>
    </row>
    <row r="789" spans="1:17" ht="12.75">
      <c r="A789" s="3" t="s">
        <v>192</v>
      </c>
      <c r="B789" s="3" t="s">
        <v>264</v>
      </c>
      <c r="C789" s="13" t="str">
        <f>CONCATENATE(Table1[[#This Row],[Base ]],"-",Table1[[#This Row],[Additive]])</f>
        <v>Camel Meat-Peasant Foot</v>
      </c>
      <c r="D789" s="4">
        <v>-1</v>
      </c>
      <c r="E789" s="4">
        <v>0</v>
      </c>
      <c r="F789" s="4">
        <v>0</v>
      </c>
      <c r="G789" s="4">
        <v>0</v>
      </c>
      <c r="H789" s="4">
        <v>-1</v>
      </c>
      <c r="I789" s="4">
        <v>1</v>
      </c>
      <c r="J789" s="4">
        <v>0</v>
      </c>
      <c r="K789" s="20">
        <v>112.155719642069</v>
      </c>
      <c r="L789" s="20">
        <v>-546.23076697495503</v>
      </c>
      <c r="M789" s="20">
        <v>537.93212883990395</v>
      </c>
      <c r="N789" s="20">
        <v>-250.34688714126401</v>
      </c>
      <c r="O789" s="20">
        <v>518.49090732127627</v>
      </c>
      <c r="P789" s="20" t="b">
        <f>IF(ISERROR(VLOOKUP(Table1[[#This Row],[Base ]],Stock,1,FALSE)),FALSE,TRUE)</f>
        <v>0</v>
      </c>
      <c r="Q789" s="29" t="b">
        <f>IF(ISERROR(VLOOKUP(Table1[[#This Row],[Additive]],Stock,1,FALSE)),FALSE,TRUE)</f>
        <v>0</v>
      </c>
    </row>
    <row r="790" spans="1:17" ht="12.75">
      <c r="A790" s="3" t="s">
        <v>192</v>
      </c>
      <c r="B790" s="3" t="s">
        <v>268</v>
      </c>
      <c r="C790" s="13" t="str">
        <f>CONCATENATE(Table1[[#This Row],[Base ]],"-",Table1[[#This Row],[Additive]])</f>
        <v>Camel Meat-Enchanter's Plant</v>
      </c>
      <c r="D790" s="4">
        <v>-1</v>
      </c>
      <c r="E790" s="4">
        <v>0</v>
      </c>
      <c r="F790" s="4">
        <v>0</v>
      </c>
      <c r="G790" s="4">
        <v>0</v>
      </c>
      <c r="H790" s="4">
        <v>-1</v>
      </c>
      <c r="I790" s="4">
        <v>1</v>
      </c>
      <c r="J790" s="4">
        <v>0</v>
      </c>
      <c r="K790" s="20">
        <v>112.155719642069</v>
      </c>
      <c r="L790" s="20">
        <v>-546.23076697495503</v>
      </c>
      <c r="M790" s="20">
        <v>631.27382685776797</v>
      </c>
      <c r="N790" s="20">
        <v>-629.87495533502897</v>
      </c>
      <c r="O790" s="20">
        <v>525.81361667954684</v>
      </c>
      <c r="P790" s="20" t="b">
        <f>IF(ISERROR(VLOOKUP(Table1[[#This Row],[Base ]],Stock,1,FALSE)),FALSE,TRUE)</f>
        <v>0</v>
      </c>
      <c r="Q790" s="29" t="b">
        <f>IF(ISERROR(VLOOKUP(Table1[[#This Row],[Additive]],Stock,1,FALSE)),FALSE,TRUE)</f>
        <v>0</v>
      </c>
    </row>
    <row r="791" spans="1:17" ht="12.75">
      <c r="A791" s="3" t="s">
        <v>192</v>
      </c>
      <c r="B791" s="3" t="s">
        <v>266</v>
      </c>
      <c r="C791" s="13" t="str">
        <f>CONCATENATE(Table1[[#This Row],[Base ]],"-",Table1[[#This Row],[Additive]])</f>
        <v>Camel Meat-Pulmonaria Opal</v>
      </c>
      <c r="D791" s="4">
        <v>-1</v>
      </c>
      <c r="E791" s="4">
        <v>0</v>
      </c>
      <c r="F791" s="4">
        <v>0</v>
      </c>
      <c r="G791" s="4">
        <v>0</v>
      </c>
      <c r="H791" s="4">
        <v>-1</v>
      </c>
      <c r="I791" s="4">
        <v>1</v>
      </c>
      <c r="J791" s="4">
        <v>0</v>
      </c>
      <c r="K791" s="20">
        <v>112.155719642069</v>
      </c>
      <c r="L791" s="20">
        <v>-546.23076697495503</v>
      </c>
      <c r="M791" s="20">
        <v>573.59627464291702</v>
      </c>
      <c r="N791" s="20">
        <v>-817.65683915672901</v>
      </c>
      <c r="O791" s="20">
        <v>535.34988415009138</v>
      </c>
      <c r="P791" s="20" t="b">
        <f>IF(ISERROR(VLOOKUP(Table1[[#This Row],[Base ]],Stock,1,FALSE)),FALSE,TRUE)</f>
        <v>0</v>
      </c>
      <c r="Q791" s="29" t="b">
        <f>IF(ISERROR(VLOOKUP(Table1[[#This Row],[Additive]],Stock,1,FALSE)),FALSE,TRUE)</f>
        <v>0</v>
      </c>
    </row>
    <row r="792" spans="1:17" ht="12.75">
      <c r="A792" s="3" t="s">
        <v>192</v>
      </c>
      <c r="B792" s="3" t="s">
        <v>260</v>
      </c>
      <c r="C792" s="13" t="str">
        <f>CONCATENATE(Table1[[#This Row],[Base ]],"-",Table1[[#This Row],[Additive]])</f>
        <v>Camel Meat-Pancake Loach Meat</v>
      </c>
      <c r="D792" s="4">
        <v>-1</v>
      </c>
      <c r="E792" s="4">
        <v>0</v>
      </c>
      <c r="F792" s="4">
        <v>2</v>
      </c>
      <c r="G792" s="4">
        <v>2</v>
      </c>
      <c r="H792" s="4">
        <v>-2</v>
      </c>
      <c r="I792" s="4">
        <v>0</v>
      </c>
      <c r="J792" s="4">
        <v>0</v>
      </c>
      <c r="K792" s="20">
        <v>112.155719642069</v>
      </c>
      <c r="L792" s="20">
        <v>-546.23076697495503</v>
      </c>
      <c r="M792" s="20">
        <v>548.007130215404</v>
      </c>
      <c r="N792" s="20">
        <v>-898.50545223985898</v>
      </c>
      <c r="O792" s="20">
        <v>560.41404869725829</v>
      </c>
      <c r="P792" s="20" t="b">
        <f>IF(ISERROR(VLOOKUP(Table1[[#This Row],[Base ]],Stock,1,FALSE)),FALSE,TRUE)</f>
        <v>0</v>
      </c>
      <c r="Q792" s="29" t="b">
        <f>IF(ISERROR(VLOOKUP(Table1[[#This Row],[Additive]],Stock,1,FALSE)),FALSE,TRUE)</f>
        <v>0</v>
      </c>
    </row>
    <row r="793" spans="1:17" ht="12.75">
      <c r="A793" s="4" t="s">
        <v>192</v>
      </c>
      <c r="B793" s="4" t="s">
        <v>26</v>
      </c>
      <c r="C793" s="35" t="str">
        <f>CONCATENATE(Table1[[#This Row],[Base ]],"-",Table1[[#This Row],[Additive]])</f>
        <v>Camel Meat-Garlic</v>
      </c>
      <c r="D793" s="4">
        <v>-1</v>
      </c>
      <c r="E793" s="4">
        <v>0</v>
      </c>
      <c r="F793" s="4">
        <v>0</v>
      </c>
      <c r="G793" s="4">
        <v>0</v>
      </c>
      <c r="H793" s="4">
        <v>-1</v>
      </c>
      <c r="I793" s="4">
        <v>1</v>
      </c>
      <c r="J793" s="4">
        <v>0</v>
      </c>
      <c r="K793" s="20">
        <v>112.155719642069</v>
      </c>
      <c r="L793" s="20">
        <v>-546.23076697495503</v>
      </c>
      <c r="M793" s="20">
        <v>508.88808680834399</v>
      </c>
      <c r="N793" s="20">
        <v>-963.00926121689201</v>
      </c>
      <c r="O793" s="20">
        <v>575.41366374107963</v>
      </c>
      <c r="P793" s="20" t="b">
        <f>IF(ISERROR(VLOOKUP(Table1[[#This Row],[Base ]],Stock,1,FALSE)),FALSE,TRUE)</f>
        <v>0</v>
      </c>
      <c r="Q793" s="29" t="b">
        <f>IF(ISERROR(VLOOKUP(Table1[[#This Row],[Additive]],Stock,1,FALSE)),FALSE,TRUE)</f>
        <v>0</v>
      </c>
    </row>
    <row r="794" spans="1:17" ht="12.75">
      <c r="A794" s="3" t="s">
        <v>192</v>
      </c>
      <c r="B794" s="3" t="s">
        <v>124</v>
      </c>
      <c r="C794" s="13" t="str">
        <f>CONCATENATE(Table1[[#This Row],[Base ]],"-",Table1[[#This Row],[Additive]])</f>
        <v>Camel Meat-Allbright</v>
      </c>
      <c r="D794" s="4">
        <v>-1</v>
      </c>
      <c r="E794" s="4">
        <v>0</v>
      </c>
      <c r="F794" s="4">
        <v>0</v>
      </c>
      <c r="G794" s="4">
        <v>0</v>
      </c>
      <c r="H794" s="4">
        <v>-1</v>
      </c>
      <c r="I794" s="4">
        <v>1</v>
      </c>
      <c r="J794" s="4">
        <v>0</v>
      </c>
      <c r="K794" s="20">
        <v>112.155719642069</v>
      </c>
      <c r="L794" s="20">
        <v>-546.23076697495503</v>
      </c>
      <c r="M794" s="20">
        <v>-481.70676671509199</v>
      </c>
      <c r="N794" s="20">
        <v>-589.52451047673503</v>
      </c>
      <c r="O794" s="20">
        <v>595.43849466482027</v>
      </c>
      <c r="P794" s="20" t="b">
        <f>IF(ISERROR(VLOOKUP(Table1[[#This Row],[Base ]],Stock,1,FALSE)),FALSE,TRUE)</f>
        <v>0</v>
      </c>
      <c r="Q794" s="29" t="b">
        <f>IF(ISERROR(VLOOKUP(Table1[[#This Row],[Additive]],Stock,1,FALSE)),FALSE,TRUE)</f>
        <v>0</v>
      </c>
    </row>
    <row r="795" spans="1:17" ht="12.75">
      <c r="A795" s="3" t="s">
        <v>192</v>
      </c>
      <c r="B795" s="3" t="s">
        <v>120</v>
      </c>
      <c r="C795" s="13" t="str">
        <f>CONCATENATE(Table1[[#This Row],[Base ]],"-",Table1[[#This Row],[Additive]])</f>
        <v>Camel Meat-Schisandra</v>
      </c>
      <c r="D795" s="4">
        <v>-1</v>
      </c>
      <c r="E795" s="4">
        <v>0</v>
      </c>
      <c r="F795" s="4">
        <v>0</v>
      </c>
      <c r="G795" s="4">
        <v>0</v>
      </c>
      <c r="H795" s="4">
        <v>-1</v>
      </c>
      <c r="I795" s="4">
        <v>1</v>
      </c>
      <c r="J795" s="4">
        <v>0</v>
      </c>
      <c r="K795" s="20">
        <v>112.155719642069</v>
      </c>
      <c r="L795" s="20">
        <v>-546.23076697495503</v>
      </c>
      <c r="M795" s="20">
        <v>-457.02597131341503</v>
      </c>
      <c r="N795" s="20">
        <v>-729.71076945063305</v>
      </c>
      <c r="O795" s="20">
        <v>598.02400338733798</v>
      </c>
      <c r="P795" s="20" t="b">
        <f>IF(ISERROR(VLOOKUP(Table1[[#This Row],[Base ]],Stock,1,FALSE)),FALSE,TRUE)</f>
        <v>0</v>
      </c>
      <c r="Q795" s="29" t="b">
        <f>IF(ISERROR(VLOOKUP(Table1[[#This Row],[Additive]],Stock,1,FALSE)),FALSE,TRUE)</f>
        <v>0</v>
      </c>
    </row>
    <row r="796" spans="1:17" ht="12.75">
      <c r="A796" s="4" t="s">
        <v>192</v>
      </c>
      <c r="B796" s="4" t="s">
        <v>263</v>
      </c>
      <c r="C796" s="35" t="str">
        <f>CONCATENATE(Table1[[#This Row],[Base ]],"-",Table1[[#This Row],[Additive]])</f>
        <v>Camel Meat-Pale Russet</v>
      </c>
      <c r="D796" s="4">
        <v>-1</v>
      </c>
      <c r="E796" s="4">
        <v>0</v>
      </c>
      <c r="F796" s="4">
        <v>-2</v>
      </c>
      <c r="G796" s="4">
        <v>0</v>
      </c>
      <c r="H796" s="4">
        <v>2</v>
      </c>
      <c r="I796" s="4">
        <v>3</v>
      </c>
      <c r="J796" s="4">
        <v>0</v>
      </c>
      <c r="K796" s="20">
        <v>112.155719642069</v>
      </c>
      <c r="L796" s="20">
        <v>-546.23076697495503</v>
      </c>
      <c r="M796" s="20">
        <v>-492.19294156873502</v>
      </c>
      <c r="N796" s="20">
        <v>-525.61362644247595</v>
      </c>
      <c r="O796" s="20">
        <v>604.70023217378309</v>
      </c>
      <c r="P796" s="20" t="b">
        <f>IF(ISERROR(VLOOKUP(Table1[[#This Row],[Base ]],Stock,1,FALSE)),FALSE,TRUE)</f>
        <v>0</v>
      </c>
      <c r="Q796" s="29" t="b">
        <f>IF(ISERROR(VLOOKUP(Table1[[#This Row],[Additive]],Stock,1,FALSE)),FALSE,TRUE)</f>
        <v>0</v>
      </c>
    </row>
    <row r="797" spans="1:17" ht="12.75">
      <c r="A797" s="4" t="s">
        <v>192</v>
      </c>
      <c r="B797" s="4" t="s">
        <v>211</v>
      </c>
      <c r="C797" s="35" t="str">
        <f>CONCATENATE(Table1[[#This Row],[Base ]],"-",Table1[[#This Row],[Additive]])</f>
        <v>Camel Meat-Ribbonfish Meat</v>
      </c>
      <c r="D797" s="4">
        <v>-1</v>
      </c>
      <c r="E797" s="4">
        <v>0</v>
      </c>
      <c r="F797" s="4">
        <v>0</v>
      </c>
      <c r="G797" s="4">
        <v>1</v>
      </c>
      <c r="H797" s="4">
        <v>0</v>
      </c>
      <c r="I797" s="4">
        <v>1</v>
      </c>
      <c r="J797" s="4">
        <v>0</v>
      </c>
      <c r="K797" s="20">
        <v>112.155719642069</v>
      </c>
      <c r="L797" s="20">
        <v>-546.23076697495503</v>
      </c>
      <c r="M797" s="20">
        <v>718.13212208788502</v>
      </c>
      <c r="N797" s="20">
        <v>-562.655509470693</v>
      </c>
      <c r="O797" s="20">
        <v>606.19895454151424</v>
      </c>
      <c r="P797" s="20" t="b">
        <f>IF(ISERROR(VLOOKUP(Table1[[#This Row],[Base ]],Stock,1,FALSE)),FALSE,TRUE)</f>
        <v>0</v>
      </c>
      <c r="Q797" s="29" t="b">
        <f>IF(ISERROR(VLOOKUP(Table1[[#This Row],[Additive]],Stock,1,FALSE)),FALSE,TRUE)</f>
        <v>0</v>
      </c>
    </row>
    <row r="798" spans="1:17" ht="12.75">
      <c r="A798" s="3" t="s">
        <v>192</v>
      </c>
      <c r="B798" s="3" t="s">
        <v>254</v>
      </c>
      <c r="C798" s="13" t="str">
        <f>CONCATENATE(Table1[[#This Row],[Base ]],"-",Table1[[#This Row],[Additive]])</f>
        <v>Camel Meat-Creeping Thyme</v>
      </c>
      <c r="D798" s="4">
        <v>-1</v>
      </c>
      <c r="E798" s="4">
        <v>-2</v>
      </c>
      <c r="F798" s="4">
        <v>0</v>
      </c>
      <c r="G798" s="4">
        <v>0</v>
      </c>
      <c r="H798" s="4">
        <v>2</v>
      </c>
      <c r="I798" s="4">
        <v>-1</v>
      </c>
      <c r="J798" s="4">
        <v>2</v>
      </c>
      <c r="K798" s="20">
        <v>112.155719642069</v>
      </c>
      <c r="L798" s="20">
        <v>-546.23076697495503</v>
      </c>
      <c r="M798" s="20">
        <v>-500.74998881153903</v>
      </c>
      <c r="N798" s="20">
        <v>-730.66800577099298</v>
      </c>
      <c r="O798" s="20">
        <v>640.05507771575867</v>
      </c>
      <c r="P798" s="20" t="b">
        <f>IF(ISERROR(VLOOKUP(Table1[[#This Row],[Base ]],Stock,1,FALSE)),FALSE,TRUE)</f>
        <v>0</v>
      </c>
      <c r="Q798" s="29" t="b">
        <f>IF(ISERROR(VLOOKUP(Table1[[#This Row],[Additive]],Stock,1,FALSE)),FALSE,TRUE)</f>
        <v>0</v>
      </c>
    </row>
    <row r="799" spans="1:17" ht="12.75">
      <c r="A799" s="4" t="s">
        <v>192</v>
      </c>
      <c r="B799" s="4" t="s">
        <v>15</v>
      </c>
      <c r="C799" s="35" t="str">
        <f>CONCATENATE(Table1[[#This Row],[Base ]],"-",Table1[[#This Row],[Additive]])</f>
        <v>Camel Meat-Yigory</v>
      </c>
      <c r="D799" s="4">
        <v>-1</v>
      </c>
      <c r="E799" s="4">
        <v>0</v>
      </c>
      <c r="F799" s="4">
        <v>0</v>
      </c>
      <c r="G799" s="4">
        <v>0</v>
      </c>
      <c r="H799" s="4">
        <v>-1</v>
      </c>
      <c r="I799" s="4">
        <v>1</v>
      </c>
      <c r="J799" s="4">
        <v>0</v>
      </c>
      <c r="K799" s="20">
        <v>112.155719642069</v>
      </c>
      <c r="L799" s="20">
        <v>-546.23076697495503</v>
      </c>
      <c r="M799" s="20">
        <v>606.98328023785098</v>
      </c>
      <c r="N799" s="20">
        <v>-990.05949639346397</v>
      </c>
      <c r="O799" s="20">
        <v>664.70915127025319</v>
      </c>
      <c r="P799" s="20" t="b">
        <f>IF(ISERROR(VLOOKUP(Table1[[#This Row],[Base ]],Stock,1,FALSE)),FALSE,TRUE)</f>
        <v>0</v>
      </c>
      <c r="Q799" s="29" t="b">
        <f>IF(ISERROR(VLOOKUP(Table1[[#This Row],[Additive]],Stock,1,FALSE)),FALSE,TRUE)</f>
        <v>0</v>
      </c>
    </row>
    <row r="800" spans="1:17" ht="12.75">
      <c r="A800" s="4" t="s">
        <v>192</v>
      </c>
      <c r="B800" s="4" t="s">
        <v>231</v>
      </c>
      <c r="C800" s="35" t="str">
        <f>CONCATENATE(Table1[[#This Row],[Base ]],"-",Table1[[#This Row],[Additive]])</f>
        <v>Camel Meat-Sagar Ghota</v>
      </c>
      <c r="D800" s="4">
        <v>-1</v>
      </c>
      <c r="E800" s="4">
        <v>0</v>
      </c>
      <c r="F800" s="4">
        <v>-2</v>
      </c>
      <c r="G800" s="4">
        <v>-2</v>
      </c>
      <c r="H800" s="4">
        <v>2</v>
      </c>
      <c r="I800" s="4">
        <v>1</v>
      </c>
      <c r="J800" s="4">
        <v>3</v>
      </c>
      <c r="K800" s="20">
        <v>112.155719642069</v>
      </c>
      <c r="L800" s="20">
        <v>-546.23076697495503</v>
      </c>
      <c r="M800" s="20">
        <v>-511.776448039304</v>
      </c>
      <c r="N800" s="20">
        <v>-818.71772986740996</v>
      </c>
      <c r="O800" s="20">
        <v>680.83808267012432</v>
      </c>
      <c r="P800" s="20" t="b">
        <f>IF(ISERROR(VLOOKUP(Table1[[#This Row],[Base ]],Stock,1,FALSE)),FALSE,TRUE)</f>
        <v>0</v>
      </c>
      <c r="Q800" s="29" t="b">
        <f>IF(ISERROR(VLOOKUP(Table1[[#This Row],[Additive]],Stock,1,FALSE)),FALSE,TRUE)</f>
        <v>0</v>
      </c>
    </row>
    <row r="801" spans="1:17" ht="12.75">
      <c r="A801" s="4" t="s">
        <v>192</v>
      </c>
      <c r="B801" s="4" t="s">
        <v>253</v>
      </c>
      <c r="C801" s="35" t="str">
        <f>CONCATENATE(Table1[[#This Row],[Base ]],"-",Table1[[#This Row],[Additive]])</f>
        <v>Camel Meat-Orange Niali</v>
      </c>
      <c r="D801" s="4">
        <v>-1</v>
      </c>
      <c r="E801" s="4">
        <v>0</v>
      </c>
      <c r="F801" s="4">
        <v>-2</v>
      </c>
      <c r="G801" s="4">
        <v>-2</v>
      </c>
      <c r="H801" s="4">
        <v>-1</v>
      </c>
      <c r="I801" s="4">
        <v>1</v>
      </c>
      <c r="J801" s="4">
        <v>2</v>
      </c>
      <c r="K801" s="20">
        <v>112.155719642069</v>
      </c>
      <c r="L801" s="20">
        <v>-546.23076697495503</v>
      </c>
      <c r="M801" s="20">
        <v>749.36978819549097</v>
      </c>
      <c r="N801" s="20">
        <v>-271.28886209321598</v>
      </c>
      <c r="O801" s="20">
        <v>693.9991500156209</v>
      </c>
      <c r="P801" s="20" t="b">
        <f>IF(ISERROR(VLOOKUP(Table1[[#This Row],[Base ]],Stock,1,FALSE)),FALSE,TRUE)</f>
        <v>0</v>
      </c>
      <c r="Q801" s="29" t="b">
        <f>IF(ISERROR(VLOOKUP(Table1[[#This Row],[Additive]],Stock,1,FALSE)),FALSE,TRUE)</f>
        <v>0</v>
      </c>
    </row>
    <row r="802" spans="1:17" ht="12.75">
      <c r="A802" s="4" t="s">
        <v>192</v>
      </c>
      <c r="B802" s="4" t="s">
        <v>80</v>
      </c>
      <c r="C802" s="35" t="str">
        <f>CONCATENATE(Table1[[#This Row],[Base ]],"-",Table1[[#This Row],[Additive]])</f>
        <v>Camel Meat-Shyama</v>
      </c>
      <c r="D802" s="4">
        <v>-1</v>
      </c>
      <c r="E802" s="4">
        <v>0</v>
      </c>
      <c r="F802" s="4">
        <v>0</v>
      </c>
      <c r="G802" s="4">
        <v>0</v>
      </c>
      <c r="H802" s="4">
        <v>0</v>
      </c>
      <c r="I802" s="4">
        <v>1</v>
      </c>
      <c r="J802" s="4">
        <v>0</v>
      </c>
      <c r="K802" s="20">
        <v>112.155719642069</v>
      </c>
      <c r="L802" s="20">
        <v>-546.23076697495503</v>
      </c>
      <c r="M802" s="20">
        <v>735.16275801409301</v>
      </c>
      <c r="N802" s="20">
        <v>-213.580921410228</v>
      </c>
      <c r="O802" s="20">
        <v>706.25327582625573</v>
      </c>
      <c r="P802" s="20" t="b">
        <f>IF(ISERROR(VLOOKUP(Table1[[#This Row],[Base ]],Stock,1,FALSE)),FALSE,TRUE)</f>
        <v>0</v>
      </c>
      <c r="Q802" s="29" t="b">
        <f>IF(ISERROR(VLOOKUP(Table1[[#This Row],[Additive]],Stock,1,FALSE)),FALSE,TRUE)</f>
        <v>0</v>
      </c>
    </row>
    <row r="803" spans="1:17" ht="12.75">
      <c r="A803" s="4" t="s">
        <v>192</v>
      </c>
      <c r="B803" s="4" t="s">
        <v>56</v>
      </c>
      <c r="C803" s="35" t="str">
        <f>CONCATENATE(Table1[[#This Row],[Base ]],"-",Table1[[#This Row],[Additive]])</f>
        <v>Camel Meat-Gokhru</v>
      </c>
      <c r="D803" s="4">
        <v>-1</v>
      </c>
      <c r="E803" s="4">
        <v>0</v>
      </c>
      <c r="F803" s="4">
        <v>-1</v>
      </c>
      <c r="G803" s="4">
        <v>0</v>
      </c>
      <c r="H803" s="4">
        <v>0</v>
      </c>
      <c r="I803" s="4">
        <v>1</v>
      </c>
      <c r="J803" s="4">
        <v>1</v>
      </c>
      <c r="K803" s="20">
        <v>112.155719642069</v>
      </c>
      <c r="L803" s="20">
        <v>-546.23076697495503</v>
      </c>
      <c r="M803" s="20">
        <v>853.55680780970704</v>
      </c>
      <c r="N803" s="20">
        <v>-561.93455813643004</v>
      </c>
      <c r="O803" s="20">
        <v>741.56738236858894</v>
      </c>
      <c r="P803" s="20" t="b">
        <f>IF(ISERROR(VLOOKUP(Table1[[#This Row],[Base ]],Stock,1,FALSE)),FALSE,TRUE)</f>
        <v>0</v>
      </c>
      <c r="Q803" s="29" t="b">
        <f>IF(ISERROR(VLOOKUP(Table1[[#This Row],[Additive]],Stock,1,FALSE)),FALSE,TRUE)</f>
        <v>0</v>
      </c>
    </row>
    <row r="804" spans="1:17" ht="12.75">
      <c r="A804" s="4" t="s">
        <v>192</v>
      </c>
      <c r="B804" s="4" t="s">
        <v>41</v>
      </c>
      <c r="C804" s="35" t="str">
        <f>CONCATENATE(Table1[[#This Row],[Base ]],"-",Table1[[#This Row],[Additive]])</f>
        <v>Camel Meat-Salt</v>
      </c>
      <c r="D804" s="4">
        <v>-1</v>
      </c>
      <c r="E804" s="4">
        <v>1</v>
      </c>
      <c r="F804" s="4">
        <v>0</v>
      </c>
      <c r="G804" s="4">
        <v>0</v>
      </c>
      <c r="H804" s="4">
        <v>0</v>
      </c>
      <c r="I804" s="4">
        <v>1</v>
      </c>
      <c r="J804" s="4">
        <v>0</v>
      </c>
      <c r="K804" s="20">
        <v>112.155719642069</v>
      </c>
      <c r="L804" s="20">
        <v>-546.23076697495503</v>
      </c>
      <c r="M804" s="20">
        <v>304.042133226396</v>
      </c>
      <c r="N804" s="20">
        <v>261.59143484259198</v>
      </c>
      <c r="O804" s="20">
        <v>830.29940712227722</v>
      </c>
      <c r="P804" s="20" t="b">
        <f>IF(ISERROR(VLOOKUP(Table1[[#This Row],[Base ]],Stock,1,FALSE)),FALSE,TRUE)</f>
        <v>0</v>
      </c>
      <c r="Q804" s="29" t="b">
        <f>IF(ISERROR(VLOOKUP(Table1[[#This Row],[Additive]],Stock,1,FALSE)),FALSE,TRUE)</f>
        <v>0</v>
      </c>
    </row>
    <row r="805" spans="1:17" ht="12.75">
      <c r="A805" s="4" t="s">
        <v>192</v>
      </c>
      <c r="B805" s="4" t="s">
        <v>275</v>
      </c>
      <c r="C805" s="35" t="str">
        <f>CONCATENATE(Table1[[#This Row],[Base ]],"-",Table1[[#This Row],[Additive]])</f>
        <v>Camel Meat-Red Pepper Plant</v>
      </c>
      <c r="D805" s="4">
        <v>-1</v>
      </c>
      <c r="E805" s="4">
        <v>1</v>
      </c>
      <c r="F805" s="4">
        <v>0</v>
      </c>
      <c r="G805" s="4">
        <v>-1</v>
      </c>
      <c r="H805" s="4">
        <v>0</v>
      </c>
      <c r="I805" s="4">
        <v>1</v>
      </c>
      <c r="J805" s="4">
        <v>1</v>
      </c>
      <c r="K805" s="20">
        <v>112.155719642069</v>
      </c>
      <c r="L805" s="20">
        <v>-546.23076697495503</v>
      </c>
      <c r="M805" s="20">
        <v>922.370805495372</v>
      </c>
      <c r="N805" s="20">
        <v>-240.179699691575</v>
      </c>
      <c r="O805" s="20">
        <v>866.09222437888855</v>
      </c>
      <c r="P805" s="20" t="b">
        <f>IF(ISERROR(VLOOKUP(Table1[[#This Row],[Base ]],Stock,1,FALSE)),FALSE,TRUE)</f>
        <v>0</v>
      </c>
      <c r="Q805" s="29" t="b">
        <f>IF(ISERROR(VLOOKUP(Table1[[#This Row],[Additive]],Stock,1,FALSE)),FALSE,TRUE)</f>
        <v>0</v>
      </c>
    </row>
    <row r="806" spans="1:17" ht="12.75">
      <c r="A806" s="4" t="s">
        <v>278</v>
      </c>
      <c r="B806" s="4" t="s">
        <v>298</v>
      </c>
      <c r="C806" s="35" t="str">
        <f>CONCATENATE(Table1[[#This Row],[Base ]],"-",Table1[[#This Row],[Additive]])</f>
        <v>Camel Milk-Coconut Meat</v>
      </c>
      <c r="D806" s="4">
        <v>-1</v>
      </c>
      <c r="E806" s="4">
        <v>1</v>
      </c>
      <c r="F806" s="4">
        <v>-2</v>
      </c>
      <c r="G806" s="4">
        <v>0</v>
      </c>
      <c r="H806" s="4">
        <v>0</v>
      </c>
      <c r="I806" s="4">
        <v>2</v>
      </c>
      <c r="J806" s="4">
        <v>1</v>
      </c>
      <c r="K806" s="20">
        <v>-644.87557936592896</v>
      </c>
      <c r="L806" s="20">
        <v>944.27054762041303</v>
      </c>
      <c r="M806" s="20">
        <v>-332.799999999985</v>
      </c>
      <c r="N806" s="20">
        <v>690</v>
      </c>
      <c r="O806" s="20">
        <v>402.54773459028968</v>
      </c>
      <c r="P806" s="20" t="b">
        <f>IF(ISERROR(VLOOKUP(Table1[[#This Row],[Base ]],Stock,1,FALSE)),FALSE,TRUE)</f>
        <v>0</v>
      </c>
      <c r="Q806" s="29" t="b">
        <f>IF(ISERROR(VLOOKUP(Table1[[#This Row],[Additive]],Stock,1,FALSE)),FALSE,TRUE)</f>
        <v>0</v>
      </c>
    </row>
    <row r="807" spans="1:17" ht="12.75">
      <c r="A807" s="4" t="s">
        <v>278</v>
      </c>
      <c r="B807" s="4" t="s">
        <v>298</v>
      </c>
      <c r="C807" s="35" t="str">
        <f>CONCATENATE(Table1[[#This Row],[Base ]],"-",Table1[[#This Row],[Additive]])</f>
        <v>Camel Milk-Coconut Meat</v>
      </c>
      <c r="D807" s="4">
        <v>-1</v>
      </c>
      <c r="E807" s="4">
        <v>1</v>
      </c>
      <c r="F807" s="4">
        <v>-2</v>
      </c>
      <c r="G807" s="4">
        <v>0</v>
      </c>
      <c r="H807" s="4">
        <v>0</v>
      </c>
      <c r="I807" s="4">
        <v>1</v>
      </c>
      <c r="J807" s="4">
        <v>1</v>
      </c>
      <c r="K807" s="20">
        <v>-644.87557936592896</v>
      </c>
      <c r="L807" s="20">
        <v>944.27054762041303</v>
      </c>
      <c r="M807" s="20">
        <v>-332.799999999985</v>
      </c>
      <c r="N807" s="20">
        <v>690</v>
      </c>
      <c r="O807" s="20">
        <v>402.54773459028968</v>
      </c>
      <c r="P807" s="20" t="b">
        <f>IF(ISERROR(VLOOKUP(Table1[[#This Row],[Base ]],Stock,1,FALSE)),FALSE,TRUE)</f>
        <v>0</v>
      </c>
      <c r="Q807" s="29" t="b">
        <f>IF(ISERROR(VLOOKUP(Table1[[#This Row],[Additive]],Stock,1,FALSE)),FALSE,TRUE)</f>
        <v>0</v>
      </c>
    </row>
    <row r="808" spans="1:17" ht="12.75">
      <c r="A808" s="3" t="s">
        <v>298</v>
      </c>
      <c r="B808" s="3" t="s">
        <v>302</v>
      </c>
      <c r="C808" s="13" t="str">
        <f>CONCATENATE(Table1[[#This Row],[Base ]],"-",Table1[[#This Row],[Additive]])</f>
        <v>Coconut Meat-Lavender Scented Thyme</v>
      </c>
      <c r="D808" s="4">
        <v>-1</v>
      </c>
      <c r="E808" s="4">
        <v>2</v>
      </c>
      <c r="F808" s="4">
        <v>0</v>
      </c>
      <c r="G808" s="4">
        <v>0</v>
      </c>
      <c r="H808" s="4">
        <v>0</v>
      </c>
      <c r="I808" s="4">
        <v>-1</v>
      </c>
      <c r="J808" s="4">
        <v>2</v>
      </c>
      <c r="K808" s="20">
        <v>-332.799999999985</v>
      </c>
      <c r="L808" s="20">
        <v>690</v>
      </c>
      <c r="M808" s="20">
        <v>-712.60289862072</v>
      </c>
      <c r="N808" s="20">
        <v>807.009127923101</v>
      </c>
      <c r="O808" s="20">
        <v>397.41839139380164</v>
      </c>
      <c r="P808" s="20" t="b">
        <f>IF(ISERROR(VLOOKUP(Table1[[#This Row],[Base ]],Stock,1,FALSE)),FALSE,TRUE)</f>
        <v>0</v>
      </c>
      <c r="Q808" s="29" t="b">
        <f>IF(ISERROR(VLOOKUP(Table1[[#This Row],[Additive]],Stock,1,FALSE)),FALSE,TRUE)</f>
        <v>0</v>
      </c>
    </row>
    <row r="809" spans="1:17" ht="12.75">
      <c r="A809" s="3" t="s">
        <v>298</v>
      </c>
      <c r="B809" s="4" t="s">
        <v>0</v>
      </c>
      <c r="C809" s="35" t="str">
        <f>CONCATENATE(Table1[[#This Row],[Base ]],"-",Table1[[#This Row],[Additive]])</f>
        <v>Coconut Meat-Honey</v>
      </c>
      <c r="D809" s="4">
        <v>-1</v>
      </c>
      <c r="E809" s="4">
        <v>2</v>
      </c>
      <c r="F809" s="4">
        <v>0</v>
      </c>
      <c r="G809" s="4">
        <v>0</v>
      </c>
      <c r="H809" s="4">
        <v>0</v>
      </c>
      <c r="I809" s="4">
        <v>-1</v>
      </c>
      <c r="J809" s="4">
        <v>2</v>
      </c>
      <c r="K809" s="20">
        <v>-332.799999999985</v>
      </c>
      <c r="L809" s="20">
        <v>690</v>
      </c>
      <c r="M809" s="20">
        <v>-21.5825195891885</v>
      </c>
      <c r="N809" s="20">
        <v>427.02795262479998</v>
      </c>
      <c r="O809" s="20">
        <v>407.44400574060353</v>
      </c>
      <c r="P809" s="20" t="b">
        <f>IF(ISERROR(VLOOKUP(Table1[[#This Row],[Base ]],Stock,1,FALSE)),FALSE,TRUE)</f>
        <v>0</v>
      </c>
      <c r="Q809" s="29" t="b">
        <f>IF(ISERROR(VLOOKUP(Table1[[#This Row],[Additive]],Stock,1,FALSE)),FALSE,TRUE)</f>
        <v>0</v>
      </c>
    </row>
    <row r="810" spans="1:17" ht="12.75">
      <c r="A810" s="3" t="s">
        <v>298</v>
      </c>
      <c r="B810" s="4" t="s">
        <v>35</v>
      </c>
      <c r="C810" s="35" t="str">
        <f>CONCATENATE(Table1[[#This Row],[Base ]],"-",Table1[[#This Row],[Additive]])</f>
        <v>Coconut Meat-Satsatchi</v>
      </c>
      <c r="D810" s="4">
        <v>-1</v>
      </c>
      <c r="E810" s="4">
        <v>2</v>
      </c>
      <c r="F810" s="4">
        <v>0</v>
      </c>
      <c r="G810" s="4">
        <v>0</v>
      </c>
      <c r="H810" s="4">
        <v>0</v>
      </c>
      <c r="I810" s="4">
        <v>-1</v>
      </c>
      <c r="J810" s="4">
        <v>2</v>
      </c>
      <c r="K810" s="20">
        <v>-332.799999999985</v>
      </c>
      <c r="L810" s="20">
        <v>690</v>
      </c>
      <c r="M810" s="20">
        <v>-723.51467712565204</v>
      </c>
      <c r="N810" s="20">
        <v>810.86294042601605</v>
      </c>
      <c r="O810" s="20">
        <v>408.98142902806353</v>
      </c>
      <c r="P810" s="20" t="b">
        <f>IF(ISERROR(VLOOKUP(Table1[[#This Row],[Base ]],Stock,1,FALSE)),FALSE,TRUE)</f>
        <v>0</v>
      </c>
      <c r="Q810" s="29" t="b">
        <f>IF(ISERROR(VLOOKUP(Table1[[#This Row],[Additive]],Stock,1,FALSE)),FALSE,TRUE)</f>
        <v>0</v>
      </c>
    </row>
    <row r="811" spans="1:17" ht="12.75">
      <c r="A811" s="3" t="s">
        <v>298</v>
      </c>
      <c r="B811" s="4" t="s">
        <v>283</v>
      </c>
      <c r="C811" s="35" t="str">
        <f>CONCATENATE(Table1[[#This Row],[Base ]],"-",Table1[[#This Row],[Additive]])</f>
        <v>Coconut Meat-Fish Oil</v>
      </c>
      <c r="D811" s="4">
        <v>-1</v>
      </c>
      <c r="E811" s="4">
        <v>2</v>
      </c>
      <c r="F811" s="4">
        <v>0</v>
      </c>
      <c r="G811" s="4">
        <v>0</v>
      </c>
      <c r="H811" s="4">
        <v>0</v>
      </c>
      <c r="I811" s="4">
        <v>-2</v>
      </c>
      <c r="J811" s="4">
        <v>2</v>
      </c>
      <c r="K811" s="20">
        <v>-332.799999999985</v>
      </c>
      <c r="L811" s="20">
        <v>690</v>
      </c>
      <c r="M811" s="20">
        <v>23.717153034565602</v>
      </c>
      <c r="N811" s="20">
        <v>481.715285379156</v>
      </c>
      <c r="O811" s="20">
        <v>412.90071779127197</v>
      </c>
      <c r="P811" s="20" t="b">
        <f>IF(ISERROR(VLOOKUP(Table1[[#This Row],[Base ]],Stock,1,FALSE)),FALSE,TRUE)</f>
        <v>0</v>
      </c>
      <c r="Q811" s="29" t="b">
        <f>IF(ISERROR(VLOOKUP(Table1[[#This Row],[Additive]],Stock,1,FALSE)),FALSE,TRUE)</f>
        <v>0</v>
      </c>
    </row>
    <row r="812" spans="1:17" ht="12.75">
      <c r="A812" s="3" t="s">
        <v>298</v>
      </c>
      <c r="B812" s="3" t="s">
        <v>301</v>
      </c>
      <c r="C812" s="13" t="str">
        <f>CONCATENATE(Table1[[#This Row],[Base ]],"-",Table1[[#This Row],[Additive]])</f>
        <v>Coconut Meat-Crimson Clover</v>
      </c>
      <c r="D812" s="4">
        <v>-1</v>
      </c>
      <c r="E812" s="4">
        <v>2</v>
      </c>
      <c r="F812" s="4">
        <v>0</v>
      </c>
      <c r="G812" s="4">
        <v>1</v>
      </c>
      <c r="H812" s="4">
        <v>0</v>
      </c>
      <c r="I812" s="4">
        <v>-1</v>
      </c>
      <c r="J812" s="4">
        <v>2</v>
      </c>
      <c r="K812" s="20">
        <v>-332.799999999985</v>
      </c>
      <c r="L812" s="20">
        <v>690</v>
      </c>
      <c r="M812" s="20">
        <v>82.969130037591</v>
      </c>
      <c r="N812" s="20">
        <v>479.55911740056501</v>
      </c>
      <c r="O812" s="20">
        <v>465.99284818699954</v>
      </c>
      <c r="P812" s="20" t="b">
        <f>IF(ISERROR(VLOOKUP(Table1[[#This Row],[Base ]],Stock,1,FALSE)),FALSE,TRUE)</f>
        <v>0</v>
      </c>
      <c r="Q812" s="29" t="b">
        <f>IF(ISERROR(VLOOKUP(Table1[[#This Row],[Additive]],Stock,1,FALSE)),FALSE,TRUE)</f>
        <v>0</v>
      </c>
    </row>
    <row r="813" spans="1:17" ht="12.75">
      <c r="A813" s="3" t="s">
        <v>298</v>
      </c>
      <c r="B813" s="4" t="s">
        <v>47</v>
      </c>
      <c r="C813" s="35" t="str">
        <f>CONCATENATE(Table1[[#This Row],[Base ]],"-",Table1[[#This Row],[Additive]])</f>
        <v>Coconut Meat-Tristeria</v>
      </c>
      <c r="D813" s="4">
        <v>-1</v>
      </c>
      <c r="E813" s="4">
        <v>2</v>
      </c>
      <c r="F813" s="4">
        <v>0</v>
      </c>
      <c r="G813" s="4">
        <v>0</v>
      </c>
      <c r="H813" s="4">
        <v>0</v>
      </c>
      <c r="I813" s="4">
        <v>-1</v>
      </c>
      <c r="J813" s="4">
        <v>2</v>
      </c>
      <c r="K813" s="20">
        <v>-332.799999999985</v>
      </c>
      <c r="L813" s="20">
        <v>690</v>
      </c>
      <c r="M813" s="20">
        <v>18.576840208358998</v>
      </c>
      <c r="N813" s="20">
        <v>346.89670307404401</v>
      </c>
      <c r="O813" s="20">
        <v>491.10646116321948</v>
      </c>
      <c r="P813" s="20" t="b">
        <f>IF(ISERROR(VLOOKUP(Table1[[#This Row],[Base ]],Stock,1,FALSE)),FALSE,TRUE)</f>
        <v>0</v>
      </c>
      <c r="Q813" s="29" t="b">
        <f>IF(ISERROR(VLOOKUP(Table1[[#This Row],[Additive]],Stock,1,FALSE)),FALSE,TRUE)</f>
        <v>0</v>
      </c>
    </row>
    <row r="814" spans="1:17" ht="12.75">
      <c r="A814" s="3" t="s">
        <v>298</v>
      </c>
      <c r="B814" s="4" t="s">
        <v>38</v>
      </c>
      <c r="C814" s="35" t="str">
        <f>CONCATENATE(Table1[[#This Row],[Base ]],"-",Table1[[#This Row],[Additive]])</f>
        <v>Coconut Meat-Gynura</v>
      </c>
      <c r="D814" s="4">
        <v>-1</v>
      </c>
      <c r="E814" s="4">
        <v>2</v>
      </c>
      <c r="F814" s="4">
        <v>0</v>
      </c>
      <c r="G814" s="4">
        <v>0</v>
      </c>
      <c r="H814" s="4">
        <v>0</v>
      </c>
      <c r="I814" s="4">
        <v>-1</v>
      </c>
      <c r="J814" s="4">
        <v>2</v>
      </c>
      <c r="K814" s="20">
        <v>-332.799999999985</v>
      </c>
      <c r="L814" s="20">
        <v>690</v>
      </c>
      <c r="M814" s="20">
        <v>175.18027348906799</v>
      </c>
      <c r="N814" s="20">
        <v>723.91428516224698</v>
      </c>
      <c r="O814" s="20">
        <v>509.11112440417099</v>
      </c>
      <c r="P814" s="20" t="b">
        <f>IF(ISERROR(VLOOKUP(Table1[[#This Row],[Base ]],Stock,1,FALSE)),FALSE,TRUE)</f>
        <v>0</v>
      </c>
      <c r="Q814" s="29" t="b">
        <f>IF(ISERROR(VLOOKUP(Table1[[#This Row],[Additive]],Stock,1,FALSE)),FALSE,TRUE)</f>
        <v>0</v>
      </c>
    </row>
    <row r="815" spans="1:17" ht="12.75">
      <c r="A815" s="3" t="s">
        <v>298</v>
      </c>
      <c r="B815" s="3" t="s">
        <v>303</v>
      </c>
      <c r="C815" s="13" t="str">
        <f>CONCATENATE(Table1[[#This Row],[Base ]],"-",Table1[[#This Row],[Additive]])</f>
        <v>Coconut Meat-Malt (Dark)</v>
      </c>
      <c r="D815" s="4">
        <v>-1</v>
      </c>
      <c r="E815" s="4">
        <v>1</v>
      </c>
      <c r="F815" s="4">
        <v>0</v>
      </c>
      <c r="G815" s="4">
        <v>-1</v>
      </c>
      <c r="H815" s="4">
        <v>-1</v>
      </c>
      <c r="I815" s="4">
        <v>-1</v>
      </c>
      <c r="J815" s="4">
        <v>2</v>
      </c>
      <c r="K815" s="20">
        <v>-332.799999999985</v>
      </c>
      <c r="L815" s="20">
        <v>690</v>
      </c>
      <c r="M815" s="20">
        <v>-983.06690146833</v>
      </c>
      <c r="N815" s="20">
        <v>526.777977118232</v>
      </c>
      <c r="O815" s="20">
        <v>670.43901430246331</v>
      </c>
      <c r="P815" s="20" t="b">
        <f>IF(ISERROR(VLOOKUP(Table1[[#This Row],[Base ]],Stock,1,FALSE)),FALSE,TRUE)</f>
        <v>0</v>
      </c>
      <c r="Q815" s="29" t="b">
        <f>IF(ISERROR(VLOOKUP(Table1[[#This Row],[Additive]],Stock,1,FALSE)),FALSE,TRUE)</f>
        <v>0</v>
      </c>
    </row>
    <row r="816" spans="1:17" ht="12.75">
      <c r="A816" s="3" t="s">
        <v>298</v>
      </c>
      <c r="B816" s="3" t="s">
        <v>306</v>
      </c>
      <c r="C816" s="13" t="str">
        <f>CONCATENATE(Table1[[#This Row],[Base ]],"-",Table1[[#This Row],[Additive]])</f>
        <v>Coconut Meat-Crimson Windleaf</v>
      </c>
      <c r="D816" s="4">
        <v>-1</v>
      </c>
      <c r="E816" s="4">
        <v>1</v>
      </c>
      <c r="F816" s="4">
        <v>0</v>
      </c>
      <c r="G816" s="4">
        <v>0</v>
      </c>
      <c r="H816" s="4">
        <v>0</v>
      </c>
      <c r="I816" s="4">
        <v>-1</v>
      </c>
      <c r="J816" s="4">
        <v>1</v>
      </c>
      <c r="K816" s="20">
        <v>-332.799999999985</v>
      </c>
      <c r="L816" s="20">
        <v>690</v>
      </c>
      <c r="M816" s="20">
        <v>4.4098938900165603</v>
      </c>
      <c r="N816" s="20">
        <v>75.728316195490294</v>
      </c>
      <c r="O816" s="20">
        <v>700.7426161304403</v>
      </c>
      <c r="P816" s="20" t="b">
        <f>IF(ISERROR(VLOOKUP(Table1[[#This Row],[Base ]],Stock,1,FALSE)),FALSE,TRUE)</f>
        <v>0</v>
      </c>
      <c r="Q816" s="29" t="b">
        <f>IF(ISERROR(VLOOKUP(Table1[[#This Row],[Additive]],Stock,1,FALSE)),FALSE,TRUE)</f>
        <v>0</v>
      </c>
    </row>
    <row r="817" spans="1:17" ht="12.75">
      <c r="A817" s="3" t="s">
        <v>170</v>
      </c>
      <c r="B817" s="3" t="s">
        <v>64</v>
      </c>
      <c r="C817" s="13" t="str">
        <f>CONCATENATE(Table1[[#This Row],[Base ]],"-",Table1[[#This Row],[Additive]])</f>
        <v>Grilled Garlic-Hyssop</v>
      </c>
      <c r="D817" s="4">
        <v>-1</v>
      </c>
      <c r="E817" s="4">
        <v>1</v>
      </c>
      <c r="F817" s="4">
        <v>1</v>
      </c>
      <c r="G817" s="4">
        <v>-2</v>
      </c>
      <c r="H817" s="4">
        <v>-2</v>
      </c>
      <c r="I817" s="4">
        <v>0</v>
      </c>
      <c r="J817" s="4">
        <v>2</v>
      </c>
      <c r="K817" s="20">
        <v>-712.20896002409404</v>
      </c>
      <c r="L817" s="20">
        <v>435.94661170429998</v>
      </c>
      <c r="M817" s="20">
        <v>-552.96093578725402</v>
      </c>
      <c r="N817" s="20">
        <v>109.043071241482</v>
      </c>
      <c r="O817" s="20">
        <v>363.62873647507905</v>
      </c>
      <c r="P817" s="20" t="b">
        <f>IF(ISERROR(VLOOKUP(Table1[[#This Row],[Base ]],Stock,1,FALSE)),FALSE,TRUE)</f>
        <v>0</v>
      </c>
      <c r="Q817" s="29" t="b">
        <f>IF(ISERROR(VLOOKUP(Table1[[#This Row],[Additive]],Stock,1,FALSE)),FALSE,TRUE)</f>
        <v>1</v>
      </c>
    </row>
    <row r="818" spans="1:17" ht="12.75">
      <c r="A818" s="4" t="s">
        <v>314</v>
      </c>
      <c r="B818" s="3" t="s">
        <v>248</v>
      </c>
      <c r="C818" s="13" t="str">
        <f>CONCATENATE(Table1[[#This Row],[Base ]],"-",Table1[[#This Row],[Additive]])</f>
        <v>Grilled Onions-Falcon's Bait</v>
      </c>
      <c r="D818" s="4">
        <v>-1</v>
      </c>
      <c r="E818" s="4">
        <v>0</v>
      </c>
      <c r="F818" s="4">
        <v>2</v>
      </c>
      <c r="G818" s="4">
        <v>0</v>
      </c>
      <c r="H818" s="4">
        <v>-3</v>
      </c>
      <c r="I818" s="4">
        <v>3</v>
      </c>
      <c r="J818" s="4">
        <v>-2</v>
      </c>
      <c r="K818" s="20">
        <v>710.85000000000105</v>
      </c>
      <c r="L818" s="20">
        <v>-100</v>
      </c>
      <c r="M818" s="20">
        <v>924.53687980498501</v>
      </c>
      <c r="N818" s="20">
        <v>-330.65756162089798</v>
      </c>
      <c r="O818" s="20">
        <v>314.42804158294791</v>
      </c>
      <c r="P818" s="20" t="b">
        <f>IF(ISERROR(VLOOKUP(Table1[[#This Row],[Base ]],Stock,1,FALSE)),FALSE,TRUE)</f>
        <v>0</v>
      </c>
      <c r="Q818" s="29" t="b">
        <f>IF(ISERROR(VLOOKUP(Table1[[#This Row],[Additive]],Stock,1,FALSE)),FALSE,TRUE)</f>
        <v>0</v>
      </c>
    </row>
    <row r="819" spans="1:17" ht="12.75">
      <c r="A819" s="4" t="s">
        <v>314</v>
      </c>
      <c r="B819" s="4" t="s">
        <v>102</v>
      </c>
      <c r="C819" s="35" t="str">
        <f>CONCATENATE(Table1[[#This Row],[Base ]],"-",Table1[[#This Row],[Additive]])</f>
        <v>Grilled Onions-Whitebelly</v>
      </c>
      <c r="D819" s="4">
        <v>-1</v>
      </c>
      <c r="E819" s="4">
        <v>2</v>
      </c>
      <c r="F819" s="4">
        <v>0</v>
      </c>
      <c r="G819" s="4">
        <v>-1</v>
      </c>
      <c r="H819" s="4">
        <v>1</v>
      </c>
      <c r="I819" s="4">
        <v>1</v>
      </c>
      <c r="J819" s="4">
        <v>0</v>
      </c>
      <c r="K819" s="20">
        <v>710.85000000000105</v>
      </c>
      <c r="L819" s="20">
        <v>-100</v>
      </c>
      <c r="M819" s="20">
        <v>398.21788457706799</v>
      </c>
      <c r="N819" s="20">
        <v>-862.72855226570596</v>
      </c>
      <c r="O819" s="20">
        <v>824.31406880821703</v>
      </c>
      <c r="P819" s="20" t="b">
        <f>IF(ISERROR(VLOOKUP(Table1[[#This Row],[Base ]],Stock,1,FALSE)),FALSE,TRUE)</f>
        <v>0</v>
      </c>
      <c r="Q819" s="29" t="b">
        <f>IF(ISERROR(VLOOKUP(Table1[[#This Row],[Additive]],Stock,1,FALSE)),FALSE,TRUE)</f>
        <v>1</v>
      </c>
    </row>
    <row r="820" spans="1:17" ht="12.75">
      <c r="A820" s="3" t="s">
        <v>0</v>
      </c>
      <c r="B820" s="3" t="s">
        <v>64</v>
      </c>
      <c r="C820" s="13" t="str">
        <f>CONCATENATE(Table1[[#This Row],[Base ]],"-",Table1[[#This Row],[Additive]])</f>
        <v>Honey-Hyssop</v>
      </c>
      <c r="D820" s="4">
        <v>-1</v>
      </c>
      <c r="E820" s="4">
        <v>2</v>
      </c>
      <c r="F820" s="4">
        <v>2</v>
      </c>
      <c r="G820" s="4">
        <v>-1</v>
      </c>
      <c r="H820" s="4">
        <v>0</v>
      </c>
      <c r="I820" s="4">
        <v>1</v>
      </c>
      <c r="J820" s="4">
        <v>0</v>
      </c>
      <c r="K820" s="20">
        <v>-21.5825195891885</v>
      </c>
      <c r="L820" s="20">
        <v>427.02795262479998</v>
      </c>
      <c r="M820" s="20">
        <v>-552.96093578725402</v>
      </c>
      <c r="N820" s="20">
        <v>109.043071241482</v>
      </c>
      <c r="O820" s="20">
        <v>619.25552560274127</v>
      </c>
      <c r="P820" s="20" t="b">
        <f>IF(ISERROR(VLOOKUP(Table1[[#This Row],[Base ]],Stock,1,FALSE)),FALSE,TRUE)</f>
        <v>0</v>
      </c>
      <c r="Q820" s="29" t="b">
        <f>IF(ISERROR(VLOOKUP(Table1[[#This Row],[Additive]],Stock,1,FALSE)),FALSE,TRUE)</f>
        <v>1</v>
      </c>
    </row>
    <row r="821" spans="1:17" ht="12.75">
      <c r="A821" s="4" t="s">
        <v>0</v>
      </c>
      <c r="B821" s="4" t="s">
        <v>217</v>
      </c>
      <c r="C821" s="35" t="str">
        <f>CONCATENATE(Table1[[#This Row],[Base ]],"-",Table1[[#This Row],[Additive]])</f>
        <v>Honey-Blue Damia</v>
      </c>
      <c r="D821" s="4">
        <v>-1</v>
      </c>
      <c r="E821" s="4">
        <v>1</v>
      </c>
      <c r="F821" s="4">
        <v>-1</v>
      </c>
      <c r="G821" s="4">
        <v>0</v>
      </c>
      <c r="H821" s="4">
        <v>1</v>
      </c>
      <c r="I821" s="4">
        <v>1</v>
      </c>
      <c r="J821" s="4">
        <v>1</v>
      </c>
      <c r="K821" s="20">
        <v>-21.5825195891885</v>
      </c>
      <c r="L821" s="20">
        <v>427.02795262479998</v>
      </c>
      <c r="M821" s="20">
        <v>822.37207979324296</v>
      </c>
      <c r="N821" s="20">
        <v>491.41918149783999</v>
      </c>
      <c r="O821" s="20">
        <v>846.40746462595689</v>
      </c>
      <c r="P821" s="20" t="b">
        <f>IF(ISERROR(VLOOKUP(Table1[[#This Row],[Base ]],Stock,1,FALSE)),FALSE,TRUE)</f>
        <v>0</v>
      </c>
      <c r="Q821" s="29" t="b">
        <f>IF(ISERROR(VLOOKUP(Table1[[#This Row],[Additive]],Stock,1,FALSE)),FALSE,TRUE)</f>
        <v>0</v>
      </c>
    </row>
    <row r="822" spans="1:17" ht="12.75">
      <c r="A822" s="3" t="s">
        <v>0</v>
      </c>
      <c r="B822" s="3" t="s">
        <v>213</v>
      </c>
      <c r="C822" s="13" t="str">
        <f>CONCATENATE(Table1[[#This Row],[Base ]],"-",Table1[[#This Row],[Additive]])</f>
        <v>Honey-Salt Water Fungus</v>
      </c>
      <c r="D822" s="4">
        <v>-1</v>
      </c>
      <c r="E822" s="4">
        <v>1</v>
      </c>
      <c r="F822" s="4">
        <v>0</v>
      </c>
      <c r="G822" s="4">
        <v>0</v>
      </c>
      <c r="H822" s="4">
        <v>-1</v>
      </c>
      <c r="I822" s="4">
        <v>1</v>
      </c>
      <c r="J822" s="4">
        <v>0</v>
      </c>
      <c r="K822" s="20">
        <v>-21.5825195891885</v>
      </c>
      <c r="L822" s="20">
        <v>427.02795262479998</v>
      </c>
      <c r="M822" s="20">
        <v>-806.56663135869906</v>
      </c>
      <c r="N822" s="20">
        <v>65.937274659265299</v>
      </c>
      <c r="O822" s="20">
        <v>864.05239045105191</v>
      </c>
      <c r="P822" s="20" t="b">
        <f>IF(ISERROR(VLOOKUP(Table1[[#This Row],[Base ]],Stock,1,FALSE)),FALSE,TRUE)</f>
        <v>0</v>
      </c>
      <c r="Q822" s="29" t="b">
        <f>IF(ISERROR(VLOOKUP(Table1[[#This Row],[Additive]],Stock,1,FALSE)),FALSE,TRUE)</f>
        <v>0</v>
      </c>
    </row>
    <row r="823" spans="1:17" ht="12.75">
      <c r="A823" s="4" t="s">
        <v>29</v>
      </c>
      <c r="B823" s="4" t="s">
        <v>183</v>
      </c>
      <c r="C823" s="35" t="str">
        <f>CONCATENATE(Table1[[#This Row],[Base ]],"-",Table1[[#This Row],[Additive]])</f>
        <v>Houseleek-Miniature Lamae</v>
      </c>
      <c r="D823" s="4">
        <v>-1</v>
      </c>
      <c r="E823" s="4">
        <v>-3</v>
      </c>
      <c r="F823" s="4">
        <v>-1</v>
      </c>
      <c r="G823" s="4">
        <v>0</v>
      </c>
      <c r="H823" s="4">
        <v>4</v>
      </c>
      <c r="I823" s="4">
        <v>4</v>
      </c>
      <c r="J823" s="4">
        <v>-3</v>
      </c>
      <c r="K823" s="20">
        <v>511.70525308967399</v>
      </c>
      <c r="L823" s="20">
        <v>187.32579791170701</v>
      </c>
      <c r="M823" s="20">
        <v>-24.367409029666401</v>
      </c>
      <c r="N823" s="20">
        <v>487.17304655936903</v>
      </c>
      <c r="O823" s="20">
        <v>614.23307595186486</v>
      </c>
      <c r="P823" s="20" t="b">
        <f>IF(ISERROR(VLOOKUP(Table1[[#This Row],[Base ]],Stock,1,FALSE)),FALSE,TRUE)</f>
        <v>1</v>
      </c>
      <c r="Q823" s="29" t="b">
        <f>IF(ISERROR(VLOOKUP(Table1[[#This Row],[Additive]],Stock,1,FALSE)),FALSE,TRUE)</f>
        <v>0</v>
      </c>
    </row>
    <row r="824" spans="1:17" ht="12.75">
      <c r="A824" s="4" t="s">
        <v>168</v>
      </c>
      <c r="B824" s="4" t="s">
        <v>16</v>
      </c>
      <c r="C824" s="35" t="str">
        <f>CONCATENATE(Table1[[#This Row],[Base ]],"-",Table1[[#This Row],[Additive]])</f>
        <v>Iron Knot-Cinnamon</v>
      </c>
      <c r="D824" s="4">
        <v>-1</v>
      </c>
      <c r="E824" s="4">
        <v>1</v>
      </c>
      <c r="F824" s="4">
        <v>0</v>
      </c>
      <c r="G824" s="4">
        <v>2</v>
      </c>
      <c r="H824" s="4">
        <v>0</v>
      </c>
      <c r="I824" s="4">
        <v>0</v>
      </c>
      <c r="J824" s="4">
        <v>-2</v>
      </c>
      <c r="K824" s="20">
        <v>-568.83383693742405</v>
      </c>
      <c r="L824" s="20">
        <v>-345.54726723189799</v>
      </c>
      <c r="M824" s="20">
        <v>218.08220265025801</v>
      </c>
      <c r="N824" s="20">
        <v>-568.45045932457401</v>
      </c>
      <c r="O824" s="20">
        <v>817.87693842378678</v>
      </c>
      <c r="P824" s="20" t="b">
        <f>IF(ISERROR(VLOOKUP(Table1[[#This Row],[Base ]],Stock,1,FALSE)),FALSE,TRUE)</f>
        <v>0</v>
      </c>
      <c r="Q824" s="29" t="b">
        <f>IF(ISERROR(VLOOKUP(Table1[[#This Row],[Additive]],Stock,1,FALSE)),FALSE,TRUE)</f>
        <v>1</v>
      </c>
    </row>
    <row r="825" spans="1:17" ht="12.75">
      <c r="A825" s="3" t="s">
        <v>4</v>
      </c>
      <c r="B825" s="3" t="s">
        <v>140</v>
      </c>
      <c r="C825" s="13" t="str">
        <f>CONCATENATE(Table1[[#This Row],[Base ]],"-",Table1[[#This Row],[Additive]])</f>
        <v>Mutton-Kingfish</v>
      </c>
      <c r="D825" s="4">
        <v>-1</v>
      </c>
      <c r="E825" s="4">
        <v>0</v>
      </c>
      <c r="F825" s="4">
        <v>1</v>
      </c>
      <c r="G825" s="4">
        <v>-1</v>
      </c>
      <c r="H825" s="4">
        <v>2</v>
      </c>
      <c r="I825" s="4">
        <v>2</v>
      </c>
      <c r="J825" s="4">
        <v>-1</v>
      </c>
      <c r="K825" s="20">
        <v>-725.95384242315504</v>
      </c>
      <c r="L825" s="20">
        <v>-744.09917160976795</v>
      </c>
      <c r="M825" s="20">
        <v>-570.11628428528297</v>
      </c>
      <c r="N825" s="20">
        <v>-903.45891746452605</v>
      </c>
      <c r="O825" s="20">
        <v>222.8920660886514</v>
      </c>
      <c r="P825" s="20" t="b">
        <f>IF(ISERROR(VLOOKUP(Table1[[#This Row],[Base ]],Stock,1,FALSE)),FALSE,TRUE)</f>
        <v>0</v>
      </c>
      <c r="Q825" s="29" t="b">
        <f>IF(ISERROR(VLOOKUP(Table1[[#This Row],[Additive]],Stock,1,FALSE)),FALSE,TRUE)</f>
        <v>0</v>
      </c>
    </row>
    <row r="826" spans="1:17" ht="12.75">
      <c r="A826" s="4" t="s">
        <v>4</v>
      </c>
      <c r="B826" s="4" t="s">
        <v>231</v>
      </c>
      <c r="C826" s="35" t="str">
        <f>CONCATENATE(Table1[[#This Row],[Base ]],"-",Table1[[#This Row],[Additive]])</f>
        <v>Mutton-Sagar Ghota</v>
      </c>
      <c r="D826" s="4">
        <v>-1</v>
      </c>
      <c r="E826" s="4">
        <v>0</v>
      </c>
      <c r="F826" s="4">
        <v>0</v>
      </c>
      <c r="G826" s="4">
        <v>-1</v>
      </c>
      <c r="H826" s="4">
        <v>2</v>
      </c>
      <c r="I826" s="4">
        <v>2</v>
      </c>
      <c r="J826" s="4">
        <v>0</v>
      </c>
      <c r="K826" s="20">
        <v>-725.95384242315504</v>
      </c>
      <c r="L826" s="20">
        <v>-744.09917160976795</v>
      </c>
      <c r="M826" s="20">
        <v>-511.776448039304</v>
      </c>
      <c r="N826" s="20">
        <v>-818.71772986740996</v>
      </c>
      <c r="O826" s="20">
        <v>226.80362761980854</v>
      </c>
      <c r="P826" s="20" t="b">
        <f>IF(ISERROR(VLOOKUP(Table1[[#This Row],[Base ]],Stock,1,FALSE)),FALSE,TRUE)</f>
        <v>0</v>
      </c>
      <c r="Q826" s="29" t="b">
        <f>IF(ISERROR(VLOOKUP(Table1[[#This Row],[Additive]],Stock,1,FALSE)),FALSE,TRUE)</f>
        <v>0</v>
      </c>
    </row>
    <row r="827" spans="1:17" ht="12.75">
      <c r="A827" s="4" t="s">
        <v>4</v>
      </c>
      <c r="B827" s="4" t="s">
        <v>236</v>
      </c>
      <c r="C827" s="35" t="str">
        <f>CONCATENATE(Table1[[#This Row],[Base ]],"-",Table1[[#This Row],[Additive]])</f>
        <v>Mutton-Nature's Jug</v>
      </c>
      <c r="D827" s="4">
        <v>-1</v>
      </c>
      <c r="E827" s="4">
        <v>1</v>
      </c>
      <c r="F827" s="4">
        <v>1</v>
      </c>
      <c r="G827" s="4">
        <v>-1</v>
      </c>
      <c r="H827" s="4">
        <v>-1</v>
      </c>
      <c r="I827" s="4">
        <v>2</v>
      </c>
      <c r="J827" s="4">
        <v>-1</v>
      </c>
      <c r="K827" s="20">
        <v>-725.95384242315504</v>
      </c>
      <c r="L827" s="20">
        <v>-744.09917160976795</v>
      </c>
      <c r="M827" s="20">
        <v>-733.56202740104095</v>
      </c>
      <c r="N827" s="20">
        <v>-126.406980416252</v>
      </c>
      <c r="O827" s="20">
        <v>617.73904485640605</v>
      </c>
      <c r="P827" s="20" t="b">
        <f>IF(ISERROR(VLOOKUP(Table1[[#This Row],[Base ]],Stock,1,FALSE)),FALSE,TRUE)</f>
        <v>0</v>
      </c>
      <c r="Q827" s="29" t="b">
        <f>IF(ISERROR(VLOOKUP(Table1[[#This Row],[Additive]],Stock,1,FALSE)),FALSE,TRUE)</f>
        <v>0</v>
      </c>
    </row>
    <row r="828" spans="1:17" ht="12.75">
      <c r="A828" s="3" t="s">
        <v>4</v>
      </c>
      <c r="B828" s="3" t="s">
        <v>213</v>
      </c>
      <c r="C828" s="13" t="str">
        <f>CONCATENATE(Table1[[#This Row],[Base ]],"-",Table1[[#This Row],[Additive]])</f>
        <v>Mutton-Salt Water Fungus</v>
      </c>
      <c r="D828" s="4">
        <v>-1</v>
      </c>
      <c r="E828" s="4">
        <v>1</v>
      </c>
      <c r="F828" s="4">
        <v>1</v>
      </c>
      <c r="G828" s="4">
        <v>0</v>
      </c>
      <c r="H828" s="4">
        <v>-1</v>
      </c>
      <c r="I828" s="4">
        <v>1</v>
      </c>
      <c r="J828" s="4">
        <v>0</v>
      </c>
      <c r="K828" s="20">
        <v>-725.95384242315504</v>
      </c>
      <c r="L828" s="20">
        <v>-744.09917160976795</v>
      </c>
      <c r="M828" s="20">
        <v>-806.56663135869906</v>
      </c>
      <c r="N828" s="20">
        <v>65.937274659265299</v>
      </c>
      <c r="O828" s="20">
        <v>814.03775466751608</v>
      </c>
      <c r="P828" s="20" t="b">
        <f>IF(ISERROR(VLOOKUP(Table1[[#This Row],[Base ]],Stock,1,FALSE)),FALSE,TRUE)</f>
        <v>0</v>
      </c>
      <c r="Q828" s="29" t="b">
        <f>IF(ISERROR(VLOOKUP(Table1[[#This Row],[Additive]],Stock,1,FALSE)),FALSE,TRUE)</f>
        <v>0</v>
      </c>
    </row>
    <row r="829" spans="1:17" ht="12.75">
      <c r="A829" s="3" t="s">
        <v>2</v>
      </c>
      <c r="B829" s="3" t="s">
        <v>319</v>
      </c>
      <c r="C829" s="13" t="str">
        <f>CONCATENATE(Table1[[#This Row],[Base ]],"-",Table1[[#This Row],[Additive]])</f>
        <v>Onions-Ginseng Root</v>
      </c>
      <c r="D829" s="4">
        <v>-1</v>
      </c>
      <c r="E829" s="4">
        <v>0</v>
      </c>
      <c r="F829" s="4">
        <v>0</v>
      </c>
      <c r="G829" s="4">
        <v>0</v>
      </c>
      <c r="H829" s="4">
        <v>0</v>
      </c>
      <c r="I829" s="4">
        <v>2</v>
      </c>
      <c r="J829" s="4">
        <v>-1</v>
      </c>
      <c r="K829" s="20">
        <v>477.780000000016</v>
      </c>
      <c r="L829" s="20">
        <v>502.280000000001</v>
      </c>
      <c r="M829" s="20">
        <v>365.10342953943803</v>
      </c>
      <c r="N829" s="20">
        <v>50.720721494414903</v>
      </c>
      <c r="O829" s="20">
        <v>465.4049758385089</v>
      </c>
      <c r="P829" s="20" t="b">
        <f>IF(ISERROR(VLOOKUP(Table1[[#This Row],[Base ]],Stock,1,FALSE)),FALSE,TRUE)</f>
        <v>0</v>
      </c>
      <c r="Q829" s="29" t="b">
        <f>IF(ISERROR(VLOOKUP(Table1[[#This Row],[Additive]],Stock,1,FALSE)),FALSE,TRUE)</f>
        <v>0</v>
      </c>
    </row>
    <row r="830" spans="1:17" ht="12.75">
      <c r="A830" s="3" t="s">
        <v>2</v>
      </c>
      <c r="B830" s="3" t="s">
        <v>208</v>
      </c>
      <c r="C830" s="13" t="str">
        <f>CONCATENATE(Table1[[#This Row],[Base ]],"-",Table1[[#This Row],[Additive]])</f>
        <v>Onions-Sweet Groundmaple</v>
      </c>
      <c r="D830" s="4">
        <v>-1</v>
      </c>
      <c r="E830" s="4">
        <v>2</v>
      </c>
      <c r="F830" s="4">
        <v>-1</v>
      </c>
      <c r="G830" s="4">
        <v>0</v>
      </c>
      <c r="H830" s="4">
        <v>2</v>
      </c>
      <c r="I830" s="4">
        <v>2</v>
      </c>
      <c r="J830" s="4">
        <v>-1</v>
      </c>
      <c r="K830" s="20">
        <v>477.780000000016</v>
      </c>
      <c r="L830" s="20">
        <v>502.280000000001</v>
      </c>
      <c r="M830" s="20">
        <v>828.68619723163397</v>
      </c>
      <c r="N830" s="20">
        <v>166.56223096316401</v>
      </c>
      <c r="O830" s="20">
        <v>485.63523317673958</v>
      </c>
      <c r="P830" s="20" t="b">
        <f>IF(ISERROR(VLOOKUP(Table1[[#This Row],[Base ]],Stock,1,FALSE)),FALSE,TRUE)</f>
        <v>0</v>
      </c>
      <c r="Q830" s="29" t="b">
        <f>IF(ISERROR(VLOOKUP(Table1[[#This Row],[Additive]],Stock,1,FALSE)),FALSE,TRUE)</f>
        <v>0</v>
      </c>
    </row>
    <row r="831" spans="1:17" ht="12.75">
      <c r="A831" s="4" t="s">
        <v>200</v>
      </c>
      <c r="B831" s="4" t="s">
        <v>14</v>
      </c>
      <c r="C831" s="35" t="str">
        <f>CONCATENATE(Table1[[#This Row],[Base ]],"-",Table1[[#This Row],[Additive]])</f>
        <v>Oyster Meat-Glechoma</v>
      </c>
      <c r="D831" s="4">
        <v>-1</v>
      </c>
      <c r="E831" s="4">
        <v>4</v>
      </c>
      <c r="F831" s="4">
        <v>2</v>
      </c>
      <c r="G831" s="4">
        <v>0</v>
      </c>
      <c r="H831" s="4">
        <v>0</v>
      </c>
      <c r="I831" s="4">
        <v>0</v>
      </c>
      <c r="J831" s="4">
        <v>0</v>
      </c>
      <c r="K831" s="20">
        <v>856.03599488714303</v>
      </c>
      <c r="L831" s="20">
        <v>-722.59129465318995</v>
      </c>
      <c r="M831" s="20">
        <v>990.86216144071102</v>
      </c>
      <c r="N831" s="20">
        <v>-947.89250833939195</v>
      </c>
      <c r="O831" s="20">
        <v>262.56186333130353</v>
      </c>
      <c r="P831" s="20" t="b">
        <f>IF(ISERROR(VLOOKUP(Table1[[#This Row],[Base ]],Stock,1,FALSE)),FALSE,TRUE)</f>
        <v>0</v>
      </c>
      <c r="Q831" s="29" t="b">
        <f>IF(ISERROR(VLOOKUP(Table1[[#This Row],[Additive]],Stock,1,FALSE)),FALSE,TRUE)</f>
        <v>1</v>
      </c>
    </row>
    <row r="832" spans="1:17" ht="12.75">
      <c r="A832" s="4" t="s">
        <v>200</v>
      </c>
      <c r="B832" s="4" t="s">
        <v>16</v>
      </c>
      <c r="C832" s="35" t="str">
        <f>CONCATENATE(Table1[[#This Row],[Base ]],"-",Table1[[#This Row],[Additive]])</f>
        <v>Oyster Meat-Cinnamon</v>
      </c>
      <c r="D832" s="4">
        <v>-1</v>
      </c>
      <c r="E832" s="4">
        <v>1</v>
      </c>
      <c r="F832" s="4">
        <v>3</v>
      </c>
      <c r="G832" s="4">
        <v>2</v>
      </c>
      <c r="H832" s="4">
        <v>0</v>
      </c>
      <c r="I832" s="4">
        <v>0</v>
      </c>
      <c r="J832" s="4">
        <v>-2</v>
      </c>
      <c r="K832" s="20">
        <v>856.03599488714303</v>
      </c>
      <c r="L832" s="20">
        <v>-722.59129465318995</v>
      </c>
      <c r="M832" s="20">
        <v>218.08220265025801</v>
      </c>
      <c r="N832" s="20">
        <v>-568.45045932457401</v>
      </c>
      <c r="O832" s="20">
        <v>656.31123572983734</v>
      </c>
      <c r="P832" s="20" t="b">
        <f>IF(ISERROR(VLOOKUP(Table1[[#This Row],[Base ]],Stock,1,FALSE)),FALSE,TRUE)</f>
        <v>0</v>
      </c>
      <c r="Q832" s="29" t="b">
        <f>IF(ISERROR(VLOOKUP(Table1[[#This Row],[Additive]],Stock,1,FALSE)),FALSE,TRUE)</f>
        <v>1</v>
      </c>
    </row>
    <row r="833" spans="1:17" ht="12.75">
      <c r="A833" s="3" t="s">
        <v>341</v>
      </c>
      <c r="B833" s="3" t="s">
        <v>260</v>
      </c>
      <c r="C833" s="13" t="str">
        <f>CONCATENATE(Table1[[#This Row],[Base ]],"-",Table1[[#This Row],[Additive]])</f>
        <v>Ribbonfish meat-Pancake Loach Meat</v>
      </c>
      <c r="D833" s="4">
        <v>-1</v>
      </c>
      <c r="E833" s="4">
        <v>0</v>
      </c>
      <c r="F833" s="4">
        <v>0</v>
      </c>
      <c r="G833" s="4">
        <v>2</v>
      </c>
      <c r="H833" s="4">
        <v>2</v>
      </c>
      <c r="I833" s="4">
        <v>-1</v>
      </c>
      <c r="J833" s="4">
        <v>0</v>
      </c>
      <c r="K833" s="20">
        <v>718.13212208788502</v>
      </c>
      <c r="L833" s="20">
        <v>-562.655509470693</v>
      </c>
      <c r="M833" s="20">
        <v>548.007130215404</v>
      </c>
      <c r="N833" s="20">
        <v>-898.50545223985898</v>
      </c>
      <c r="O833" s="20">
        <v>376.48067270135368</v>
      </c>
      <c r="P833" s="20" t="b">
        <f>IF(ISERROR(VLOOKUP(Table1[[#This Row],[Base ]],Stock,1,FALSE)),FALSE,TRUE)</f>
        <v>0</v>
      </c>
      <c r="Q833" s="29" t="b">
        <f>IF(ISERROR(VLOOKUP(Table1[[#This Row],[Additive]],Stock,1,FALSE)),FALSE,TRUE)</f>
        <v>0</v>
      </c>
    </row>
    <row r="834" spans="1:17" ht="12.75">
      <c r="A834" s="4" t="s">
        <v>341</v>
      </c>
      <c r="B834" s="4" t="s">
        <v>26</v>
      </c>
      <c r="C834" s="35" t="str">
        <f>CONCATENATE(Table1[[#This Row],[Base ]],"-",Table1[[#This Row],[Additive]])</f>
        <v>Ribbonfish meat-Garlic</v>
      </c>
      <c r="D834" s="4">
        <v>-1</v>
      </c>
      <c r="E834" s="4">
        <v>0</v>
      </c>
      <c r="F834" s="4">
        <v>0</v>
      </c>
      <c r="G834" s="4">
        <v>2</v>
      </c>
      <c r="H834" s="4">
        <v>2</v>
      </c>
      <c r="I834" s="4">
        <v>-1</v>
      </c>
      <c r="J834" s="4">
        <v>0</v>
      </c>
      <c r="K834" s="20">
        <v>718.13212208788502</v>
      </c>
      <c r="L834" s="20">
        <v>-562.655509470693</v>
      </c>
      <c r="M834" s="20">
        <v>508.88808680834399</v>
      </c>
      <c r="N834" s="20">
        <v>-963.00926121689201</v>
      </c>
      <c r="O834" s="20">
        <v>451.73686238486556</v>
      </c>
      <c r="P834" s="20" t="b">
        <f>IF(ISERROR(VLOOKUP(Table1[[#This Row],[Base ]],Stock,1,FALSE)),FALSE,TRUE)</f>
        <v>0</v>
      </c>
      <c r="Q834" s="29" t="b">
        <f>IF(ISERROR(VLOOKUP(Table1[[#This Row],[Additive]],Stock,1,FALSE)),FALSE,TRUE)</f>
        <v>0</v>
      </c>
    </row>
    <row r="835" spans="1:17" ht="12.75">
      <c r="A835" s="3" t="s">
        <v>341</v>
      </c>
      <c r="B835" s="3" t="s">
        <v>112</v>
      </c>
      <c r="C835" s="13" t="str">
        <f>CONCATENATE(Table1[[#This Row],[Base ]],"-",Table1[[#This Row],[Additive]])</f>
        <v>Ribbonfish meat-Jaiyanti</v>
      </c>
      <c r="D835" s="4">
        <v>-1</v>
      </c>
      <c r="E835" s="4">
        <v>0</v>
      </c>
      <c r="F835" s="4">
        <v>0</v>
      </c>
      <c r="G835" s="4">
        <v>1</v>
      </c>
      <c r="H835" s="4">
        <v>1</v>
      </c>
      <c r="I835" s="4">
        <v>-1</v>
      </c>
      <c r="J835" s="4">
        <v>0</v>
      </c>
      <c r="K835" s="20">
        <v>718.13212208788502</v>
      </c>
      <c r="L835" s="20">
        <v>-562.655509470693</v>
      </c>
      <c r="M835" s="20">
        <v>690.84748579663903</v>
      </c>
      <c r="N835" s="20">
        <v>161.20304439682999</v>
      </c>
      <c r="O835" s="20">
        <v>724.37259568866023</v>
      </c>
      <c r="P835" s="20" t="b">
        <f>IF(ISERROR(VLOOKUP(Table1[[#This Row],[Base ]],Stock,1,FALSE)),FALSE,TRUE)</f>
        <v>0</v>
      </c>
      <c r="Q835" s="29" t="b">
        <f>IF(ISERROR(VLOOKUP(Table1[[#This Row],[Additive]],Stock,1,FALSE)),FALSE,TRUE)</f>
        <v>0</v>
      </c>
    </row>
    <row r="836" spans="1:17" ht="12.75">
      <c r="A836" s="4" t="s">
        <v>341</v>
      </c>
      <c r="B836" s="4" t="s">
        <v>255</v>
      </c>
      <c r="C836" s="35" t="str">
        <f>CONCATENATE(Table1[[#This Row],[Base ]],"-",Table1[[#This Row],[Additive]])</f>
        <v>Ribbonfish meat-Tiny Clover</v>
      </c>
      <c r="D836" s="4">
        <v>-1</v>
      </c>
      <c r="E836" s="4">
        <v>0</v>
      </c>
      <c r="F836" s="4">
        <v>0</v>
      </c>
      <c r="G836" s="4">
        <v>2</v>
      </c>
      <c r="H836" s="4">
        <v>2</v>
      </c>
      <c r="I836" s="4">
        <v>-1</v>
      </c>
      <c r="J836" s="4">
        <v>0</v>
      </c>
      <c r="K836" s="20">
        <v>718.13212208788502</v>
      </c>
      <c r="L836" s="20">
        <v>-562.655509470693</v>
      </c>
      <c r="M836" s="20">
        <v>573.15739632784403</v>
      </c>
      <c r="N836" s="20">
        <v>-939.03687559345201</v>
      </c>
      <c r="O836" s="20">
        <v>403.33683674273226</v>
      </c>
      <c r="P836" s="20" t="b">
        <f>IF(ISERROR(VLOOKUP(Table1[[#This Row],[Base ]],Stock,1,FALSE)),FALSE,TRUE)</f>
        <v>0</v>
      </c>
      <c r="Q836" s="29" t="b">
        <f>IF(ISERROR(VLOOKUP(Table1[[#This Row],[Additive]],Stock,1,FALSE)),FALSE,TRUE)</f>
        <v>1</v>
      </c>
    </row>
    <row r="837" spans="1:17" ht="12.75">
      <c r="A837" s="4" t="s">
        <v>341</v>
      </c>
      <c r="B837" s="4" t="s">
        <v>84</v>
      </c>
      <c r="C837" s="35" t="str">
        <f>CONCATENATE(Table1[[#This Row],[Base ]],"-",Table1[[#This Row],[Additive]])</f>
        <v>Ribbonfish meat-Spinach</v>
      </c>
      <c r="D837" s="4">
        <v>-1</v>
      </c>
      <c r="E837" s="4">
        <v>-3</v>
      </c>
      <c r="F837" s="4">
        <v>-3</v>
      </c>
      <c r="G837" s="4">
        <v>2</v>
      </c>
      <c r="H837" s="4">
        <v>4</v>
      </c>
      <c r="I837" s="4">
        <v>-1</v>
      </c>
      <c r="J837" s="4">
        <v>0</v>
      </c>
      <c r="K837" s="20">
        <v>718.13212208788502</v>
      </c>
      <c r="L837" s="20">
        <v>-562.655509470693</v>
      </c>
      <c r="M837" s="20">
        <v>860.07040306126601</v>
      </c>
      <c r="N837" s="20">
        <v>-19.620447163409899</v>
      </c>
      <c r="O837" s="20">
        <v>561.27849994521728</v>
      </c>
      <c r="P837" s="20" t="b">
        <f>IF(ISERROR(VLOOKUP(Table1[[#This Row],[Base ]],Stock,1,FALSE)),FALSE,TRUE)</f>
        <v>0</v>
      </c>
      <c r="Q837" s="29" t="b">
        <f>IF(ISERROR(VLOOKUP(Table1[[#This Row],[Additive]],Stock,1,FALSE)),FALSE,TRUE)</f>
        <v>1</v>
      </c>
    </row>
    <row r="838" spans="1:17" ht="12.75">
      <c r="A838" s="4" t="s">
        <v>320</v>
      </c>
      <c r="B838" s="3" t="s">
        <v>241</v>
      </c>
      <c r="C838" s="13" t="str">
        <f>CONCATENATE(Table1[[#This Row],[Base ]],"-",Table1[[#This Row],[Additive]])</f>
        <v>Royal Jelly-Toad Skin</v>
      </c>
      <c r="D838" s="4">
        <v>-1</v>
      </c>
      <c r="E838" s="4">
        <v>2</v>
      </c>
      <c r="F838" s="4">
        <v>-1</v>
      </c>
      <c r="G838" s="4">
        <v>-1</v>
      </c>
      <c r="H838" s="4">
        <v>2</v>
      </c>
      <c r="I838" s="4">
        <v>0</v>
      </c>
      <c r="J838" s="4">
        <v>0</v>
      </c>
      <c r="K838" s="20">
        <v>-790.90207500793895</v>
      </c>
      <c r="L838" s="20">
        <v>20.749574943705898</v>
      </c>
      <c r="M838" s="20">
        <v>-548.46507992986994</v>
      </c>
      <c r="N838" s="20">
        <v>102.750253900581</v>
      </c>
      <c r="O838" s="20">
        <v>255.92930260498142</v>
      </c>
      <c r="P838" s="20" t="b">
        <f>IF(ISERROR(VLOOKUP(Table1[[#This Row],[Base ]],Stock,1,FALSE)),FALSE,TRUE)</f>
        <v>0</v>
      </c>
      <c r="Q838" s="29" t="b">
        <f>IF(ISERROR(VLOOKUP(Table1[[#This Row],[Additive]],Stock,1,FALSE)),FALSE,TRUE)</f>
        <v>0</v>
      </c>
    </row>
    <row r="839" spans="1:17" ht="12.75">
      <c r="A839" s="4" t="s">
        <v>320</v>
      </c>
      <c r="B839" s="3" t="s">
        <v>199</v>
      </c>
      <c r="C839" s="13" t="str">
        <f>CONCATENATE(Table1[[#This Row],[Base ]],"-",Table1[[#This Row],[Additive]])</f>
        <v>Royal Jelly-Yellow Gentian</v>
      </c>
      <c r="D839" s="4">
        <v>-1</v>
      </c>
      <c r="E839" s="4">
        <v>2</v>
      </c>
      <c r="F839" s="4">
        <v>0</v>
      </c>
      <c r="G839" s="4">
        <v>0</v>
      </c>
      <c r="H839" s="4">
        <v>0</v>
      </c>
      <c r="I839" s="4">
        <v>0</v>
      </c>
      <c r="J839" s="4">
        <v>-1</v>
      </c>
      <c r="K839" s="20">
        <v>-790.90207500793895</v>
      </c>
      <c r="L839" s="20">
        <v>20.749574943705898</v>
      </c>
      <c r="M839" s="20">
        <v>-167.05975876333201</v>
      </c>
      <c r="N839" s="20">
        <v>24.2427441447708</v>
      </c>
      <c r="O839" s="20">
        <v>623.85209606805324</v>
      </c>
      <c r="P839" s="20" t="b">
        <f>IF(ISERROR(VLOOKUP(Table1[[#This Row],[Base ]],Stock,1,FALSE)),FALSE,TRUE)</f>
        <v>0</v>
      </c>
      <c r="Q839" s="29" t="b">
        <f>IF(ISERROR(VLOOKUP(Table1[[#This Row],[Additive]],Stock,1,FALSE)),FALSE,TRUE)</f>
        <v>0</v>
      </c>
    </row>
    <row r="840" spans="1:17" ht="12.75">
      <c r="A840" s="4" t="s">
        <v>320</v>
      </c>
      <c r="B840" s="3" t="s">
        <v>291</v>
      </c>
      <c r="C840" s="13" t="str">
        <f>CONCATENATE(Table1[[#This Row],[Base ]],"-",Table1[[#This Row],[Additive]])</f>
        <v>Royal Jelly-Wild Onion</v>
      </c>
      <c r="D840" s="4">
        <v>-1</v>
      </c>
      <c r="E840" s="4">
        <v>-1</v>
      </c>
      <c r="F840" s="4">
        <v>0</v>
      </c>
      <c r="G840" s="4">
        <v>0</v>
      </c>
      <c r="H840" s="4">
        <v>0</v>
      </c>
      <c r="I840" s="4">
        <v>0</v>
      </c>
      <c r="J840" s="4">
        <v>2</v>
      </c>
      <c r="K840" s="20">
        <v>-790.90207500793895</v>
      </c>
      <c r="L840" s="20">
        <v>20.749574943705898</v>
      </c>
      <c r="M840" s="20">
        <v>-907.14332722207405</v>
      </c>
      <c r="N840" s="20">
        <v>767.20981088046699</v>
      </c>
      <c r="O840" s="20">
        <v>755.4567575652992</v>
      </c>
      <c r="P840" s="20" t="b">
        <f>IF(ISERROR(VLOOKUP(Table1[[#This Row],[Base ]],Stock,1,FALSE)),FALSE,TRUE)</f>
        <v>0</v>
      </c>
      <c r="Q840" s="29" t="b">
        <f>IF(ISERROR(VLOOKUP(Table1[[#This Row],[Additive]],Stock,1,FALSE)),FALSE,TRUE)</f>
        <v>0</v>
      </c>
    </row>
    <row r="841" spans="1:17" ht="12.75">
      <c r="A841" s="4" t="s">
        <v>320</v>
      </c>
      <c r="B841" s="4" t="s">
        <v>35</v>
      </c>
      <c r="C841" s="35" t="str">
        <f>CONCATENATE(Table1[[#This Row],[Base ]],"-",Table1[[#This Row],[Additive]])</f>
        <v>Royal Jelly-Satsatchi</v>
      </c>
      <c r="D841" s="4">
        <v>-1</v>
      </c>
      <c r="E841" s="4">
        <v>2</v>
      </c>
      <c r="F841" s="4">
        <v>0</v>
      </c>
      <c r="G841" s="4">
        <v>0</v>
      </c>
      <c r="H841" s="4">
        <v>0</v>
      </c>
      <c r="I841" s="4">
        <v>2</v>
      </c>
      <c r="J841" s="4">
        <v>-1</v>
      </c>
      <c r="K841" s="20">
        <v>-790.90207500793895</v>
      </c>
      <c r="L841" s="20">
        <v>20.749574943705898</v>
      </c>
      <c r="M841" s="20">
        <v>-723.51467712565204</v>
      </c>
      <c r="N841" s="20">
        <v>810.86294042601605</v>
      </c>
      <c r="O841" s="20">
        <v>792.98183567287867</v>
      </c>
      <c r="P841" s="20" t="b">
        <f>IF(ISERROR(VLOOKUP(Table1[[#This Row],[Base ]],Stock,1,FALSE)),FALSE,TRUE)</f>
        <v>0</v>
      </c>
      <c r="Q841" s="29" t="b">
        <f>IF(ISERROR(VLOOKUP(Table1[[#This Row],[Additive]],Stock,1,FALSE)),FALSE,TRUE)</f>
        <v>0</v>
      </c>
    </row>
    <row r="842" spans="1:17" ht="12.75">
      <c r="A842" s="4" t="s">
        <v>320</v>
      </c>
      <c r="B842" s="4" t="s">
        <v>103</v>
      </c>
      <c r="C842" s="35" t="str">
        <f>CONCATENATE(Table1[[#This Row],[Base ]],"-",Table1[[#This Row],[Additive]])</f>
        <v>Royal Jelly-Yava</v>
      </c>
      <c r="D842" s="4">
        <v>-1</v>
      </c>
      <c r="E842" s="4">
        <v>1</v>
      </c>
      <c r="F842" s="4">
        <v>0</v>
      </c>
      <c r="G842" s="4">
        <v>1</v>
      </c>
      <c r="H842" s="4">
        <v>-1</v>
      </c>
      <c r="I842" s="4">
        <v>0</v>
      </c>
      <c r="J842" s="4">
        <v>0</v>
      </c>
      <c r="K842" s="20">
        <v>-790.90207500793895</v>
      </c>
      <c r="L842" s="20">
        <v>20.749574943705898</v>
      </c>
      <c r="M842" s="20">
        <v>-522.56243927373998</v>
      </c>
      <c r="N842" s="20">
        <v>898.80092690850404</v>
      </c>
      <c r="O842" s="20">
        <v>918.13960637430978</v>
      </c>
      <c r="P842" s="20" t="b">
        <f>IF(ISERROR(VLOOKUP(Table1[[#This Row],[Base ]],Stock,1,FALSE)),FALSE,TRUE)</f>
        <v>0</v>
      </c>
      <c r="Q842" s="29" t="b">
        <f>IF(ISERROR(VLOOKUP(Table1[[#This Row],[Additive]],Stock,1,FALSE)),FALSE,TRUE)</f>
        <v>1</v>
      </c>
    </row>
    <row r="843" spans="1:17" ht="12.75">
      <c r="A843" s="3" t="s">
        <v>276</v>
      </c>
      <c r="B843" s="3" t="s">
        <v>32</v>
      </c>
      <c r="C843" s="13" t="str">
        <f>CONCATENATE(Table1[[#This Row],[Base ]],"-",Table1[[#This Row],[Additive]])</f>
        <v>Spotted Sea Cucumber Meat-Xanosi</v>
      </c>
      <c r="D843" s="4">
        <v>-1</v>
      </c>
      <c r="E843" s="4">
        <v>0</v>
      </c>
      <c r="F843" s="4">
        <v>0</v>
      </c>
      <c r="G843" s="4">
        <v>-1</v>
      </c>
      <c r="H843" s="4">
        <v>0</v>
      </c>
      <c r="I843" s="4">
        <v>-2</v>
      </c>
      <c r="J843" s="4">
        <v>-2</v>
      </c>
      <c r="K843" s="20">
        <v>-38.433241157740497</v>
      </c>
      <c r="L843" s="20">
        <v>-861.75915644031898</v>
      </c>
      <c r="M843" s="20">
        <v>-560.89130407178197</v>
      </c>
      <c r="N843" s="20">
        <v>-858.58401335657197</v>
      </c>
      <c r="O843" s="20">
        <v>522.46771099991884</v>
      </c>
      <c r="P843" s="20" t="b">
        <f>IF(ISERROR(VLOOKUP(Table1[[#This Row],[Base ]],Stock,1,FALSE)),FALSE,TRUE)</f>
        <v>0</v>
      </c>
      <c r="Q843" s="29" t="b">
        <f>IF(ISERROR(VLOOKUP(Table1[[#This Row],[Additive]],Stock,1,FALSE)),FALSE,TRUE)</f>
        <v>0</v>
      </c>
    </row>
    <row r="844" spans="1:17" ht="12.75">
      <c r="A844" s="3" t="s">
        <v>276</v>
      </c>
      <c r="B844" s="3" t="s">
        <v>260</v>
      </c>
      <c r="C844" s="13" t="str">
        <f>CONCATENATE(Table1[[#This Row],[Base ]],"-",Table1[[#This Row],[Additive]])</f>
        <v>Spotted Sea Cucumber Meat-Pancake Loach Meat</v>
      </c>
      <c r="D844" s="4">
        <v>-1</v>
      </c>
      <c r="E844" s="4">
        <v>0</v>
      </c>
      <c r="F844" s="4">
        <v>2</v>
      </c>
      <c r="G844" s="4">
        <v>0</v>
      </c>
      <c r="H844" s="4">
        <v>-1</v>
      </c>
      <c r="I844" s="4">
        <v>-1</v>
      </c>
      <c r="J844" s="4">
        <v>0</v>
      </c>
      <c r="K844" s="20">
        <v>-38.433241157740497</v>
      </c>
      <c r="L844" s="20">
        <v>-861.75915644031898</v>
      </c>
      <c r="M844" s="20">
        <v>548.007130215404</v>
      </c>
      <c r="N844" s="20">
        <v>-898.50545223985898</v>
      </c>
      <c r="O844" s="20">
        <v>587.59050318334698</v>
      </c>
      <c r="P844" s="20" t="b">
        <f>IF(ISERROR(VLOOKUP(Table1[[#This Row],[Base ]],Stock,1,FALSE)),FALSE,TRUE)</f>
        <v>0</v>
      </c>
      <c r="Q844" s="29" t="b">
        <f>IF(ISERROR(VLOOKUP(Table1[[#This Row],[Additive]],Stock,1,FALSE)),FALSE,TRUE)</f>
        <v>0</v>
      </c>
    </row>
    <row r="845" spans="1:17" ht="12.75">
      <c r="A845" s="4" t="s">
        <v>276</v>
      </c>
      <c r="B845" s="4" t="s">
        <v>15</v>
      </c>
      <c r="C845" s="35" t="str">
        <f>CONCATENATE(Table1[[#This Row],[Base ]],"-",Table1[[#This Row],[Additive]])</f>
        <v>Spotted Sea Cucumber Meat-Yigory</v>
      </c>
      <c r="D845" s="4">
        <v>-1</v>
      </c>
      <c r="E845" s="4">
        <v>0</v>
      </c>
      <c r="F845" s="4">
        <v>0</v>
      </c>
      <c r="G845" s="4">
        <v>-1</v>
      </c>
      <c r="H845" s="4">
        <v>0</v>
      </c>
      <c r="I845" s="4">
        <v>0</v>
      </c>
      <c r="J845" s="4">
        <v>0</v>
      </c>
      <c r="K845" s="20">
        <v>-38.433241157740497</v>
      </c>
      <c r="L845" s="20">
        <v>-861.75915644031898</v>
      </c>
      <c r="M845" s="20">
        <v>606.98328023785098</v>
      </c>
      <c r="N845" s="20">
        <v>-990.05949639346397</v>
      </c>
      <c r="O845" s="20">
        <v>658.04518334418231</v>
      </c>
      <c r="P845" s="20" t="b">
        <f>IF(ISERROR(VLOOKUP(Table1[[#This Row],[Base ]],Stock,1,FALSE)),FALSE,TRUE)</f>
        <v>0</v>
      </c>
      <c r="Q845" s="29" t="b">
        <f>IF(ISERROR(VLOOKUP(Table1[[#This Row],[Additive]],Stock,1,FALSE)),FALSE,TRUE)</f>
        <v>0</v>
      </c>
    </row>
    <row r="846" spans="1:17" ht="12.75">
      <c r="A846" s="4" t="s">
        <v>276</v>
      </c>
      <c r="B846" s="4" t="s">
        <v>255</v>
      </c>
      <c r="C846" s="35" t="str">
        <f>CONCATENATE(Table1[[#This Row],[Base ]],"-",Table1[[#This Row],[Additive]])</f>
        <v>Spotted Sea Cucumber Meat-Tiny Clover</v>
      </c>
      <c r="D846" s="4">
        <v>-1</v>
      </c>
      <c r="E846" s="4">
        <v>1</v>
      </c>
      <c r="F846" s="4">
        <v>0</v>
      </c>
      <c r="G846" s="4">
        <v>-2</v>
      </c>
      <c r="H846" s="4">
        <v>0</v>
      </c>
      <c r="I846" s="4">
        <v>0</v>
      </c>
      <c r="J846" s="4">
        <v>0</v>
      </c>
      <c r="K846" s="20">
        <v>-38.433241157740497</v>
      </c>
      <c r="L846" s="20">
        <v>-861.75915644031898</v>
      </c>
      <c r="M846" s="20">
        <v>573.15739632784403</v>
      </c>
      <c r="N846" s="20">
        <v>-939.03687559345201</v>
      </c>
      <c r="O846" s="20">
        <v>616.45352926034423</v>
      </c>
      <c r="P846" s="20" t="b">
        <f>IF(ISERROR(VLOOKUP(Table1[[#This Row],[Base ]],Stock,1,FALSE)),FALSE,TRUE)</f>
        <v>0</v>
      </c>
      <c r="Q846" s="29" t="b">
        <f>IF(ISERROR(VLOOKUP(Table1[[#This Row],[Additive]],Stock,1,FALSE)),FALSE,TRUE)</f>
        <v>1</v>
      </c>
    </row>
    <row r="847" spans="1:17" ht="12.75">
      <c r="A847" s="3" t="s">
        <v>210</v>
      </c>
      <c r="B847" s="3" t="s">
        <v>328</v>
      </c>
      <c r="C847" s="13" t="str">
        <f>CONCATENATE(Table1[[#This Row],[Base ]],"-",Table1[[#This Row],[Additive]])</f>
        <v>Verdant Squill-Ra's Awakening</v>
      </c>
      <c r="D847" s="4">
        <v>-1</v>
      </c>
      <c r="E847" s="4">
        <v>3</v>
      </c>
      <c r="F847" s="4">
        <v>-2</v>
      </c>
      <c r="G847" s="4">
        <v>-1</v>
      </c>
      <c r="H847" s="4">
        <v>0</v>
      </c>
      <c r="I847" s="4">
        <v>-2</v>
      </c>
      <c r="J847" s="4">
        <v>0</v>
      </c>
      <c r="K847" s="20">
        <v>710.40077383844005</v>
      </c>
      <c r="L847" s="20">
        <v>296.60190791001003</v>
      </c>
      <c r="M847" s="20">
        <v>572.27290639876298</v>
      </c>
      <c r="N847" s="20">
        <v>631.01456830380698</v>
      </c>
      <c r="O847" s="20">
        <v>361.81643853629697</v>
      </c>
      <c r="P847" s="20" t="b">
        <f>IF(ISERROR(VLOOKUP(Table1[[#This Row],[Base ]],Stock,1,FALSE)),FALSE,TRUE)</f>
        <v>1</v>
      </c>
      <c r="Q847" s="29" t="b">
        <f>IF(ISERROR(VLOOKUP(Table1[[#This Row],[Additive]],Stock,1,FALSE)),FALSE,TRUE)</f>
        <v>0</v>
      </c>
    </row>
    <row r="848" spans="1:17" ht="12.75">
      <c r="A848" s="3" t="s">
        <v>210</v>
      </c>
      <c r="B848" s="3" t="s">
        <v>329</v>
      </c>
      <c r="C848" s="13" t="str">
        <f>CONCATENATE(Table1[[#This Row],[Base ]],"-",Table1[[#This Row],[Additive]])</f>
        <v>Verdant Squill-Purple Tintiri</v>
      </c>
      <c r="D848" s="4">
        <v>-1</v>
      </c>
      <c r="E848" s="4">
        <v>3</v>
      </c>
      <c r="F848" s="4">
        <v>-2</v>
      </c>
      <c r="G848" s="4">
        <v>0</v>
      </c>
      <c r="H848" s="4">
        <v>0</v>
      </c>
      <c r="I848" s="4">
        <v>-3</v>
      </c>
      <c r="J848" s="4">
        <v>2</v>
      </c>
      <c r="K848" s="20">
        <v>710.40077383844005</v>
      </c>
      <c r="L848" s="20">
        <v>296.60190791001003</v>
      </c>
      <c r="M848" s="20">
        <v>733.654134441682</v>
      </c>
      <c r="N848" s="20">
        <v>860.39691253137596</v>
      </c>
      <c r="O848" s="20">
        <v>564.27433577591535</v>
      </c>
      <c r="P848" s="20" t="b">
        <f>IF(ISERROR(VLOOKUP(Table1[[#This Row],[Base ]],Stock,1,FALSE)),FALSE,TRUE)</f>
        <v>1</v>
      </c>
      <c r="Q848" s="29" t="b">
        <f>IF(ISERROR(VLOOKUP(Table1[[#This Row],[Additive]],Stock,1,FALSE)),FALSE,TRUE)</f>
        <v>0</v>
      </c>
    </row>
    <row r="849" spans="1:17" ht="12.75">
      <c r="A849" s="3" t="s">
        <v>158</v>
      </c>
      <c r="B849" s="3" t="s">
        <v>50</v>
      </c>
      <c r="C849" s="13" t="str">
        <f>CONCATENATE(Table1[[#This Row],[Base ]],"-",Table1[[#This Row],[Additive]])</f>
        <v>Acorn's Cap-Mariae</v>
      </c>
      <c r="D849" s="4">
        <v>-2</v>
      </c>
      <c r="E849" s="4">
        <v>2</v>
      </c>
      <c r="F849" s="4">
        <v>0</v>
      </c>
      <c r="G849" s="4">
        <v>0</v>
      </c>
      <c r="H849" s="4">
        <v>-2</v>
      </c>
      <c r="I849" s="4">
        <v>0</v>
      </c>
      <c r="J849" s="4">
        <v>2</v>
      </c>
      <c r="K849" s="20">
        <v>83.598309227260799</v>
      </c>
      <c r="L849" s="20">
        <v>-196.158903396401</v>
      </c>
      <c r="M849" s="20">
        <v>176.47038630854701</v>
      </c>
      <c r="N849" s="20">
        <v>88.331479600880698</v>
      </c>
      <c r="O849" s="20">
        <v>299.26576937453507</v>
      </c>
      <c r="P849" s="20" t="b">
        <f>IF(ISERROR(VLOOKUP(Table1[[#This Row],[Base ]],Stock,1,FALSE)),FALSE,TRUE)</f>
        <v>0</v>
      </c>
      <c r="Q849" s="29" t="b">
        <f>IF(ISERROR(VLOOKUP(Table1[[#This Row],[Additive]],Stock,1,FALSE)),FALSE,TRUE)</f>
        <v>1</v>
      </c>
    </row>
    <row r="850" spans="1:17" ht="12.75">
      <c r="A850" s="4" t="s">
        <v>158</v>
      </c>
      <c r="B850" s="4" t="s">
        <v>30</v>
      </c>
      <c r="C850" s="35" t="str">
        <f>CONCATENATE(Table1[[#This Row],[Base ]],"-",Table1[[#This Row],[Additive]])</f>
        <v>Acorn's Cap-Meadowsweet</v>
      </c>
      <c r="D850" s="4">
        <v>-2</v>
      </c>
      <c r="E850" s="4">
        <v>2</v>
      </c>
      <c r="F850" s="4">
        <v>0</v>
      </c>
      <c r="G850" s="4">
        <v>0</v>
      </c>
      <c r="H850" s="4">
        <v>-2</v>
      </c>
      <c r="I850" s="4">
        <v>0</v>
      </c>
      <c r="J850" s="4">
        <v>2</v>
      </c>
      <c r="K850" s="20">
        <v>83.598309227260799</v>
      </c>
      <c r="L850" s="20">
        <v>-196.158903396401</v>
      </c>
      <c r="M850" s="20">
        <v>84.128924342540998</v>
      </c>
      <c r="N850" s="20">
        <v>-552.68875196573003</v>
      </c>
      <c r="O850" s="20">
        <v>356.53024342020308</v>
      </c>
      <c r="P850" s="20" t="b">
        <f>IF(ISERROR(VLOOKUP(Table1[[#This Row],[Base ]],Stock,1,FALSE)),FALSE,TRUE)</f>
        <v>0</v>
      </c>
      <c r="Q850" s="29" t="b">
        <f>IF(ISERROR(VLOOKUP(Table1[[#This Row],[Additive]],Stock,1,FALSE)),FALSE,TRUE)</f>
        <v>1</v>
      </c>
    </row>
    <row r="851" spans="1:17" ht="12.75">
      <c r="A851" s="3" t="s">
        <v>158</v>
      </c>
      <c r="B851" s="3" t="s">
        <v>97</v>
      </c>
      <c r="C851" s="13" t="str">
        <f>CONCATENATE(Table1[[#This Row],[Base ]],"-",Table1[[#This Row],[Additive]])</f>
        <v>Acorn's Cap-Tamarask</v>
      </c>
      <c r="D851" s="4">
        <v>-2</v>
      </c>
      <c r="E851" s="4">
        <v>3</v>
      </c>
      <c r="F851" s="4">
        <v>0</v>
      </c>
      <c r="G851" s="4">
        <v>0</v>
      </c>
      <c r="H851" s="4">
        <v>-2</v>
      </c>
      <c r="I851" s="4">
        <v>0</v>
      </c>
      <c r="J851" s="4">
        <v>3</v>
      </c>
      <c r="K851" s="20">
        <v>83.598309227260799</v>
      </c>
      <c r="L851" s="20">
        <v>-196.158903396401</v>
      </c>
      <c r="M851" s="20">
        <v>180.47264423444599</v>
      </c>
      <c r="N851" s="20">
        <v>-218.84912618710899</v>
      </c>
      <c r="O851" s="20">
        <v>99.496145620703871</v>
      </c>
      <c r="P851" s="20" t="b">
        <f>IF(ISERROR(VLOOKUP(Table1[[#This Row],[Base ]],Stock,1,FALSE)),FALSE,TRUE)</f>
        <v>0</v>
      </c>
      <c r="Q851" s="29" t="b">
        <f>IF(ISERROR(VLOOKUP(Table1[[#This Row],[Additive]],Stock,1,FALSE)),FALSE,TRUE)</f>
        <v>0</v>
      </c>
    </row>
    <row r="852" spans="1:17" ht="12.75">
      <c r="A852" s="4" t="s">
        <v>158</v>
      </c>
      <c r="B852" s="4" t="s">
        <v>16</v>
      </c>
      <c r="C852" s="35" t="str">
        <f>CONCATENATE(Table1[[#This Row],[Base ]],"-",Table1[[#This Row],[Additive]])</f>
        <v>Acorn's Cap-Cinnamon</v>
      </c>
      <c r="D852" s="4">
        <v>-2</v>
      </c>
      <c r="E852" s="4">
        <v>2</v>
      </c>
      <c r="F852" s="4">
        <v>0</v>
      </c>
      <c r="G852" s="4">
        <v>0</v>
      </c>
      <c r="H852" s="4">
        <v>-2</v>
      </c>
      <c r="I852" s="4">
        <v>0</v>
      </c>
      <c r="J852" s="4">
        <v>2</v>
      </c>
      <c r="K852" s="20">
        <v>83.598309227260799</v>
      </c>
      <c r="L852" s="20">
        <v>-196.158903396401</v>
      </c>
      <c r="M852" s="20">
        <v>218.08220265025801</v>
      </c>
      <c r="N852" s="20">
        <v>-568.45045932457401</v>
      </c>
      <c r="O852" s="20">
        <v>395.83698690954594</v>
      </c>
      <c r="P852" s="20" t="b">
        <f>IF(ISERROR(VLOOKUP(Table1[[#This Row],[Base ]],Stock,1,FALSE)),FALSE,TRUE)</f>
        <v>0</v>
      </c>
      <c r="Q852" s="29" t="b">
        <f>IF(ISERROR(VLOOKUP(Table1[[#This Row],[Additive]],Stock,1,FALSE)),FALSE,TRUE)</f>
        <v>1</v>
      </c>
    </row>
    <row r="853" spans="1:17" ht="12.75">
      <c r="A853" s="4" t="s">
        <v>158</v>
      </c>
      <c r="B853" s="4" t="s">
        <v>162</v>
      </c>
      <c r="C853" s="35" t="str">
        <f>CONCATENATE(Table1[[#This Row],[Base ]],"-",Table1[[#This Row],[Additive]])</f>
        <v>Acorn's Cap-Umber Basil</v>
      </c>
      <c r="D853" s="4">
        <v>-2</v>
      </c>
      <c r="E853" s="4">
        <v>1</v>
      </c>
      <c r="F853" s="4">
        <v>2</v>
      </c>
      <c r="G853" s="4">
        <v>0</v>
      </c>
      <c r="H853" s="4">
        <v>0</v>
      </c>
      <c r="I853" s="4">
        <v>-2</v>
      </c>
      <c r="J853" s="4">
        <v>3</v>
      </c>
      <c r="K853" s="20">
        <v>83.598309227260799</v>
      </c>
      <c r="L853" s="20">
        <v>-196.158903396401</v>
      </c>
      <c r="M853" s="20">
        <v>249.06186733435399</v>
      </c>
      <c r="N853" s="20">
        <v>-205.285826133287</v>
      </c>
      <c r="O853" s="20">
        <v>165.71508615724909</v>
      </c>
      <c r="P853" s="20" t="b">
        <f>IF(ISERROR(VLOOKUP(Table1[[#This Row],[Base ]],Stock,1,FALSE)),FALSE,TRUE)</f>
        <v>0</v>
      </c>
      <c r="Q853" s="29" t="b">
        <f>IF(ISERROR(VLOOKUP(Table1[[#This Row],[Additive]],Stock,1,FALSE)),FALSE,TRUE)</f>
        <v>0</v>
      </c>
    </row>
    <row r="854" spans="1:17" ht="12.75">
      <c r="A854" s="3" t="s">
        <v>158</v>
      </c>
      <c r="B854" s="3" t="s">
        <v>156</v>
      </c>
      <c r="C854" s="13" t="str">
        <f>CONCATENATE(Table1[[#This Row],[Base ]],"-",Table1[[#This Row],[Additive]])</f>
        <v>Acorn's Cap-Abdju Meat</v>
      </c>
      <c r="D854" s="4">
        <v>-2</v>
      </c>
      <c r="E854" s="4">
        <v>2</v>
      </c>
      <c r="F854" s="4">
        <v>0</v>
      </c>
      <c r="G854" s="4">
        <v>0</v>
      </c>
      <c r="H854" s="4">
        <v>-2</v>
      </c>
      <c r="I854" s="4">
        <v>0</v>
      </c>
      <c r="J854" s="4">
        <v>2</v>
      </c>
      <c r="K854" s="20">
        <v>83.598309227260799</v>
      </c>
      <c r="L854" s="20">
        <v>-196.158903396401</v>
      </c>
      <c r="M854" s="20">
        <v>93.650000000000105</v>
      </c>
      <c r="N854" s="20">
        <v>-507.95000000000101</v>
      </c>
      <c r="O854" s="20">
        <v>311.95308046029328</v>
      </c>
      <c r="P854" s="20" t="b">
        <f>IF(ISERROR(VLOOKUP(Table1[[#This Row],[Base ]],Stock,1,FALSE)),FALSE,TRUE)</f>
        <v>0</v>
      </c>
      <c r="Q854" s="29" t="b">
        <f>IF(ISERROR(VLOOKUP(Table1[[#This Row],[Additive]],Stock,1,FALSE)),FALSE,TRUE)</f>
        <v>0</v>
      </c>
    </row>
    <row r="855" spans="1:17" ht="12.75">
      <c r="A855" s="3" t="s">
        <v>158</v>
      </c>
      <c r="B855" s="3" t="s">
        <v>39</v>
      </c>
      <c r="C855" s="13" t="str">
        <f>CONCATENATE(Table1[[#This Row],[Base ]],"-",Table1[[#This Row],[Additive]])</f>
        <v>Acorn's Cap-Brain</v>
      </c>
      <c r="D855" s="4">
        <v>-2</v>
      </c>
      <c r="E855" s="4">
        <v>2</v>
      </c>
      <c r="F855" s="4">
        <v>0</v>
      </c>
      <c r="G855" s="4">
        <v>0</v>
      </c>
      <c r="H855" s="4">
        <v>-2</v>
      </c>
      <c r="I855" s="4">
        <v>0</v>
      </c>
      <c r="J855" s="4">
        <v>2</v>
      </c>
      <c r="K855" s="20">
        <v>83.598309227260799</v>
      </c>
      <c r="L855" s="20">
        <v>-196.158903396401</v>
      </c>
      <c r="M855" s="20">
        <v>-48.345976076865497</v>
      </c>
      <c r="N855" s="20">
        <v>97.452742114383796</v>
      </c>
      <c r="O855" s="20">
        <v>321.89609007250687</v>
      </c>
      <c r="P855" s="20" t="b">
        <f>IF(ISERROR(VLOOKUP(Table1[[#This Row],[Base ]],Stock,1,FALSE)),FALSE,TRUE)</f>
        <v>0</v>
      </c>
      <c r="Q855" s="29" t="b">
        <f>IF(ISERROR(VLOOKUP(Table1[[#This Row],[Additive]],Stock,1,FALSE)),FALSE,TRUE)</f>
        <v>0</v>
      </c>
    </row>
    <row r="856" spans="1:17" ht="12.75">
      <c r="A856" s="3" t="s">
        <v>158</v>
      </c>
      <c r="B856" s="3" t="s">
        <v>199</v>
      </c>
      <c r="C856" s="13" t="str">
        <f>CONCATENATE(Table1[[#This Row],[Base ]],"-",Table1[[#This Row],[Additive]])</f>
        <v>Acorn's Cap-Yellow Gentian</v>
      </c>
      <c r="D856" s="4">
        <v>-2</v>
      </c>
      <c r="E856" s="4">
        <v>2</v>
      </c>
      <c r="F856" s="4">
        <v>0</v>
      </c>
      <c r="G856" s="4">
        <v>0</v>
      </c>
      <c r="H856" s="4">
        <v>-2</v>
      </c>
      <c r="I856" s="4">
        <v>0</v>
      </c>
      <c r="J856" s="4">
        <v>2</v>
      </c>
      <c r="K856" s="20">
        <v>83.598309227260799</v>
      </c>
      <c r="L856" s="20">
        <v>-196.158903396401</v>
      </c>
      <c r="M856" s="20">
        <v>-167.05975876333201</v>
      </c>
      <c r="N856" s="20">
        <v>24.2427441447708</v>
      </c>
      <c r="O856" s="20">
        <v>333.7759027965314</v>
      </c>
      <c r="P856" s="20" t="b">
        <f>IF(ISERROR(VLOOKUP(Table1[[#This Row],[Base ]],Stock,1,FALSE)),FALSE,TRUE)</f>
        <v>0</v>
      </c>
      <c r="Q856" s="29" t="b">
        <f>IF(ISERROR(VLOOKUP(Table1[[#This Row],[Additive]],Stock,1,FALSE)),FALSE,TRUE)</f>
        <v>0</v>
      </c>
    </row>
    <row r="857" spans="1:17" ht="12.75">
      <c r="A857" s="3" t="s">
        <v>158</v>
      </c>
      <c r="B857" s="3" t="s">
        <v>88</v>
      </c>
      <c r="C857" s="13" t="str">
        <f>CONCATENATE(Table1[[#This Row],[Base ]],"-",Table1[[#This Row],[Additive]])</f>
        <v>Acorn's Cap-Clingroot</v>
      </c>
      <c r="D857" s="4">
        <v>-2</v>
      </c>
      <c r="E857" s="4">
        <v>3</v>
      </c>
      <c r="F857" s="4">
        <v>0</v>
      </c>
      <c r="G857" s="4">
        <v>0</v>
      </c>
      <c r="H857" s="4">
        <v>-3</v>
      </c>
      <c r="I857" s="4">
        <v>2</v>
      </c>
      <c r="J857" s="4">
        <v>1</v>
      </c>
      <c r="K857" s="20">
        <v>83.598309227260799</v>
      </c>
      <c r="L857" s="20">
        <v>-196.158903396401</v>
      </c>
      <c r="M857" s="20">
        <v>-241.727053825252</v>
      </c>
      <c r="N857" s="20">
        <v>-315.21713710574198</v>
      </c>
      <c r="O857" s="20">
        <v>346.42669478439058</v>
      </c>
      <c r="P857" s="20" t="b">
        <f>IF(ISERROR(VLOOKUP(Table1[[#This Row],[Base ]],Stock,1,FALSE)),FALSE,TRUE)</f>
        <v>0</v>
      </c>
      <c r="Q857" s="29" t="b">
        <f>IF(ISERROR(VLOOKUP(Table1[[#This Row],[Additive]],Stock,1,FALSE)),FALSE,TRUE)</f>
        <v>0</v>
      </c>
    </row>
    <row r="858" spans="1:17" ht="12.75">
      <c r="A858" s="4" t="s">
        <v>158</v>
      </c>
      <c r="B858" s="4" t="s">
        <v>192</v>
      </c>
      <c r="C858" s="35" t="str">
        <f>CONCATENATE(Table1[[#This Row],[Base ]],"-",Table1[[#This Row],[Additive]])</f>
        <v>Acorn's Cap-Camel Meat</v>
      </c>
      <c r="D858" s="4">
        <v>-2</v>
      </c>
      <c r="E858" s="4">
        <v>2</v>
      </c>
      <c r="F858" s="4">
        <v>0</v>
      </c>
      <c r="G858" s="4">
        <v>0</v>
      </c>
      <c r="H858" s="4">
        <v>-2</v>
      </c>
      <c r="I858" s="4">
        <v>0</v>
      </c>
      <c r="J858" s="4">
        <v>2</v>
      </c>
      <c r="K858" s="20">
        <v>83.598309227260799</v>
      </c>
      <c r="L858" s="20">
        <v>-196.158903396401</v>
      </c>
      <c r="M858" s="20">
        <v>112.155719642069</v>
      </c>
      <c r="N858" s="20">
        <v>-546.23076697495503</v>
      </c>
      <c r="O858" s="20">
        <v>351.2347297164128</v>
      </c>
      <c r="P858" s="20" t="b">
        <f>IF(ISERROR(VLOOKUP(Table1[[#This Row],[Base ]],Stock,1,FALSE)),FALSE,TRUE)</f>
        <v>0</v>
      </c>
      <c r="Q858" s="29" t="b">
        <f>IF(ISERROR(VLOOKUP(Table1[[#This Row],[Additive]],Stock,1,FALSE)),FALSE,TRUE)</f>
        <v>0</v>
      </c>
    </row>
    <row r="859" spans="1:17" ht="12.75">
      <c r="A859" s="3" t="s">
        <v>158</v>
      </c>
      <c r="B859" s="3" t="s">
        <v>195</v>
      </c>
      <c r="C859" s="13" t="str">
        <f>CONCATENATE(Table1[[#This Row],[Base ]],"-",Table1[[#This Row],[Additive]])</f>
        <v>Acorn's Cap-Fish Hook</v>
      </c>
      <c r="D859" s="4">
        <v>-2</v>
      </c>
      <c r="E859" s="4">
        <v>2</v>
      </c>
      <c r="F859" s="4">
        <v>0</v>
      </c>
      <c r="G859" s="4">
        <v>0</v>
      </c>
      <c r="H859" s="4">
        <v>-2</v>
      </c>
      <c r="I859" s="4">
        <v>0</v>
      </c>
      <c r="J859" s="4">
        <v>2</v>
      </c>
      <c r="K859" s="20">
        <v>83.598309227260799</v>
      </c>
      <c r="L859" s="20">
        <v>-196.158903396401</v>
      </c>
      <c r="M859" s="20">
        <v>163.642366884788</v>
      </c>
      <c r="N859" s="20">
        <v>166.07568337593199</v>
      </c>
      <c r="O859" s="20">
        <v>370.97297343661626</v>
      </c>
      <c r="P859" s="20" t="b">
        <f>IF(ISERROR(VLOOKUP(Table1[[#This Row],[Base ]],Stock,1,FALSE)),FALSE,TRUE)</f>
        <v>0</v>
      </c>
      <c r="Q859" s="29" t="b">
        <f>IF(ISERROR(VLOOKUP(Table1[[#This Row],[Additive]],Stock,1,FALSE)),FALSE,TRUE)</f>
        <v>0</v>
      </c>
    </row>
    <row r="860" spans="1:17" ht="12.75">
      <c r="A860" s="3" t="s">
        <v>158</v>
      </c>
      <c r="B860" s="3" t="s">
        <v>197</v>
      </c>
      <c r="C860" s="13" t="str">
        <f>CONCATENATE(Table1[[#This Row],[Base ]],"-",Table1[[#This Row],[Additive]])</f>
        <v>Acorn's Cap-Barley (Raw)</v>
      </c>
      <c r="D860" s="4">
        <v>-2</v>
      </c>
      <c r="E860" s="4">
        <v>2</v>
      </c>
      <c r="F860" s="4">
        <v>0</v>
      </c>
      <c r="G860" s="4">
        <v>0</v>
      </c>
      <c r="H860" s="4">
        <v>-2</v>
      </c>
      <c r="I860" s="4">
        <v>0</v>
      </c>
      <c r="J860" s="4">
        <v>2</v>
      </c>
      <c r="K860" s="20">
        <v>83.598309227260799</v>
      </c>
      <c r="L860" s="20">
        <v>-196.158903396401</v>
      </c>
      <c r="M860" s="20">
        <v>-226.769388689539</v>
      </c>
      <c r="N860" s="20">
        <v>-413.32975552293698</v>
      </c>
      <c r="O860" s="20">
        <v>378.80243785321613</v>
      </c>
      <c r="P860" s="20" t="b">
        <f>IF(ISERROR(VLOOKUP(Table1[[#This Row],[Base ]],Stock,1,FALSE)),FALSE,TRUE)</f>
        <v>0</v>
      </c>
      <c r="Q860" s="29" t="b">
        <f>IF(ISERROR(VLOOKUP(Table1[[#This Row],[Additive]],Stock,1,FALSE)),FALSE,TRUE)</f>
        <v>0</v>
      </c>
    </row>
    <row r="861" spans="1:17" ht="12.75">
      <c r="A861" s="4" t="s">
        <v>158</v>
      </c>
      <c r="B861" s="4" t="s">
        <v>194</v>
      </c>
      <c r="C861" s="35" t="str">
        <f>CONCATENATE(Table1[[#This Row],[Base ]],"-",Table1[[#This Row],[Additive]])</f>
        <v>Acorn's Cap-Dusty Blue Sage</v>
      </c>
      <c r="D861" s="4">
        <v>-2</v>
      </c>
      <c r="E861" s="4">
        <v>2</v>
      </c>
      <c r="F861" s="4">
        <v>0</v>
      </c>
      <c r="G861" s="4">
        <v>0</v>
      </c>
      <c r="H861" s="4">
        <v>-2</v>
      </c>
      <c r="I861" s="4">
        <v>0</v>
      </c>
      <c r="J861" s="4">
        <v>2</v>
      </c>
      <c r="K861" s="20">
        <v>83.598309227260799</v>
      </c>
      <c r="L861" s="20">
        <v>-196.158903396401</v>
      </c>
      <c r="M861" s="20">
        <v>99.110397206766507</v>
      </c>
      <c r="N861" s="20">
        <v>-576.42669579496305</v>
      </c>
      <c r="O861" s="20">
        <v>380.58404959898127</v>
      </c>
      <c r="P861" s="20" t="b">
        <f>IF(ISERROR(VLOOKUP(Table1[[#This Row],[Base ]],Stock,1,FALSE)),FALSE,TRUE)</f>
        <v>0</v>
      </c>
      <c r="Q861" s="29" t="b">
        <f>IF(ISERROR(VLOOKUP(Table1[[#This Row],[Additive]],Stock,1,FALSE)),FALSE,TRUE)</f>
        <v>0</v>
      </c>
    </row>
    <row r="862" spans="1:17" ht="12.75">
      <c r="A862" s="3" t="s">
        <v>158</v>
      </c>
      <c r="B862" s="3" t="s">
        <v>196</v>
      </c>
      <c r="C862" s="13" t="str">
        <f>CONCATENATE(Table1[[#This Row],[Base ]],"-",Table1[[#This Row],[Additive]])</f>
        <v>Acorn's Cap-Phagrus Meat</v>
      </c>
      <c r="D862" s="4">
        <v>-2</v>
      </c>
      <c r="E862" s="4">
        <v>2</v>
      </c>
      <c r="F862" s="4">
        <v>0</v>
      </c>
      <c r="G862" s="4">
        <v>0</v>
      </c>
      <c r="H862" s="4">
        <v>-2</v>
      </c>
      <c r="I862" s="4">
        <v>0</v>
      </c>
      <c r="J862" s="4">
        <v>2</v>
      </c>
      <c r="K862" s="20">
        <v>83.598309227260799</v>
      </c>
      <c r="L862" s="20">
        <v>-196.158903396401</v>
      </c>
      <c r="M862" s="20">
        <v>21.304132676519899</v>
      </c>
      <c r="N862" s="20">
        <v>-621.85390101048199</v>
      </c>
      <c r="O862" s="20">
        <v>430.22877103441988</v>
      </c>
      <c r="P862" s="20" t="b">
        <f>IF(ISERROR(VLOOKUP(Table1[[#This Row],[Base ]],Stock,1,FALSE)),FALSE,TRUE)</f>
        <v>0</v>
      </c>
      <c r="Q862" s="29" t="b">
        <f>IF(ISERROR(VLOOKUP(Table1[[#This Row],[Additive]],Stock,1,FALSE)),FALSE,TRUE)</f>
        <v>0</v>
      </c>
    </row>
    <row r="863" spans="1:17" ht="12.75">
      <c r="A863" s="4" t="s">
        <v>158</v>
      </c>
      <c r="B863" s="4" t="s">
        <v>161</v>
      </c>
      <c r="C863" s="35" t="str">
        <f>CONCATENATE(Table1[[#This Row],[Base ]],"-",Table1[[#This Row],[Additive]])</f>
        <v>Acorn's Cap-Beetle Leaf</v>
      </c>
      <c r="D863" s="4">
        <v>-2</v>
      </c>
      <c r="E863" s="4">
        <v>2</v>
      </c>
      <c r="F863" s="4">
        <v>0</v>
      </c>
      <c r="G863" s="4">
        <v>-1</v>
      </c>
      <c r="H863" s="4">
        <v>-2</v>
      </c>
      <c r="I863" s="4">
        <v>0</v>
      </c>
      <c r="J863" s="4">
        <v>3</v>
      </c>
      <c r="K863" s="20">
        <v>83.598309227260799</v>
      </c>
      <c r="L863" s="20">
        <v>-196.158903396401</v>
      </c>
      <c r="M863" s="20">
        <v>500.32061388433402</v>
      </c>
      <c r="N863" s="20">
        <v>-17.2486869534678</v>
      </c>
      <c r="O863" s="20">
        <v>453.50451458211501</v>
      </c>
      <c r="P863" s="20" t="b">
        <f>IF(ISERROR(VLOOKUP(Table1[[#This Row],[Base ]],Stock,1,FALSE)),FALSE,TRUE)</f>
        <v>0</v>
      </c>
      <c r="Q863" s="29" t="b">
        <f>IF(ISERROR(VLOOKUP(Table1[[#This Row],[Additive]],Stock,1,FALSE)),FALSE,TRUE)</f>
        <v>0</v>
      </c>
    </row>
    <row r="864" spans="1:17" ht="12.75">
      <c r="A864" s="4" t="s">
        <v>158</v>
      </c>
      <c r="B864" s="4" t="s">
        <v>6</v>
      </c>
      <c r="C864" s="35" t="str">
        <f>CONCATENATE(Table1[[#This Row],[Base ]],"-",Table1[[#This Row],[Additive]])</f>
        <v>Acorn's Cap-Dates</v>
      </c>
      <c r="D864" s="4">
        <v>-2</v>
      </c>
      <c r="E864" s="4">
        <v>2</v>
      </c>
      <c r="F864" s="4">
        <v>0</v>
      </c>
      <c r="G864" s="4">
        <v>0</v>
      </c>
      <c r="H864" s="4">
        <v>-2</v>
      </c>
      <c r="I864" s="4">
        <v>0</v>
      </c>
      <c r="J864" s="4">
        <v>2</v>
      </c>
      <c r="K864" s="20">
        <v>83.598309227260799</v>
      </c>
      <c r="L864" s="20">
        <v>-196.158903396401</v>
      </c>
      <c r="M864" s="20">
        <v>20.421790670080799</v>
      </c>
      <c r="N864" s="20">
        <v>288.42222201339399</v>
      </c>
      <c r="O864" s="20">
        <v>488.68204346019218</v>
      </c>
      <c r="P864" s="20" t="b">
        <f>IF(ISERROR(VLOOKUP(Table1[[#This Row],[Base ]],Stock,1,FALSE)),FALSE,TRUE)</f>
        <v>0</v>
      </c>
      <c r="Q864" s="29" t="b">
        <f>IF(ISERROR(VLOOKUP(Table1[[#This Row],[Additive]],Stock,1,FALSE)),FALSE,TRUE)</f>
        <v>0</v>
      </c>
    </row>
    <row r="865" spans="1:17" ht="12.75">
      <c r="A865" s="4" t="s">
        <v>158</v>
      </c>
      <c r="B865" s="4" t="s">
        <v>215</v>
      </c>
      <c r="C865" s="35" t="str">
        <f>CONCATENATE(Table1[[#This Row],[Base ]],"-",Table1[[#This Row],[Additive]])</f>
        <v>Acorn's Cap-Honey Mint</v>
      </c>
      <c r="D865" s="4">
        <v>-2</v>
      </c>
      <c r="E865" s="4">
        <v>3</v>
      </c>
      <c r="F865" s="4">
        <v>0</v>
      </c>
      <c r="G865" s="4">
        <v>0</v>
      </c>
      <c r="H865" s="4">
        <v>-1</v>
      </c>
      <c r="I865" s="4">
        <v>2</v>
      </c>
      <c r="J865" s="4">
        <v>1</v>
      </c>
      <c r="K865" s="20">
        <v>83.598309227260799</v>
      </c>
      <c r="L865" s="20">
        <v>-196.158903396401</v>
      </c>
      <c r="M865" s="20">
        <v>-316.44372303762498</v>
      </c>
      <c r="N865" s="20">
        <v>154.90101308980201</v>
      </c>
      <c r="O865" s="20">
        <v>532.23744000391378</v>
      </c>
      <c r="P865" s="20" t="b">
        <f>IF(ISERROR(VLOOKUP(Table1[[#This Row],[Base ]],Stock,1,FALSE)),FALSE,TRUE)</f>
        <v>0</v>
      </c>
      <c r="Q865" s="29" t="b">
        <f>IF(ISERROR(VLOOKUP(Table1[[#This Row],[Additive]],Stock,1,FALSE)),FALSE,TRUE)</f>
        <v>0</v>
      </c>
    </row>
    <row r="866" spans="1:17" ht="12.75">
      <c r="A866" s="4" t="s">
        <v>158</v>
      </c>
      <c r="B866" s="4" t="s">
        <v>193</v>
      </c>
      <c r="C866" s="35" t="str">
        <f>CONCATENATE(Table1[[#This Row],[Base ]],"-",Table1[[#This Row],[Additive]])</f>
        <v>Acorn's Cap-Black Pepper Plant</v>
      </c>
      <c r="D866" s="4">
        <v>-2</v>
      </c>
      <c r="E866" s="4">
        <v>2</v>
      </c>
      <c r="F866" s="4">
        <v>0</v>
      </c>
      <c r="G866" s="4">
        <v>0</v>
      </c>
      <c r="H866" s="4">
        <v>-1</v>
      </c>
      <c r="I866" s="4">
        <v>0</v>
      </c>
      <c r="J866" s="4">
        <v>2</v>
      </c>
      <c r="K866" s="20">
        <v>83.598309227260799</v>
      </c>
      <c r="L866" s="20">
        <v>-196.158903396401</v>
      </c>
      <c r="M866" s="20">
        <v>511.49587510481302</v>
      </c>
      <c r="N866" s="20">
        <v>307.10033471995803</v>
      </c>
      <c r="O866" s="20">
        <v>660.58019016118874</v>
      </c>
      <c r="P866" s="20" t="b">
        <f>IF(ISERROR(VLOOKUP(Table1[[#This Row],[Base ]],Stock,1,FALSE)),FALSE,TRUE)</f>
        <v>0</v>
      </c>
      <c r="Q866" s="29" t="b">
        <f>IF(ISERROR(VLOOKUP(Table1[[#This Row],[Additive]],Stock,1,FALSE)),FALSE,TRUE)</f>
        <v>0</v>
      </c>
    </row>
    <row r="867" spans="1:17" ht="12.75">
      <c r="A867" s="4" t="s">
        <v>158</v>
      </c>
      <c r="B867" s="4" t="s">
        <v>46</v>
      </c>
      <c r="C867" s="35" t="str">
        <f>CONCATENATE(Table1[[#This Row],[Base ]],"-",Table1[[#This Row],[Additive]])</f>
        <v>Acorn's Cap-Bhillawa</v>
      </c>
      <c r="D867" s="4">
        <v>-2</v>
      </c>
      <c r="E867" s="4">
        <v>1</v>
      </c>
      <c r="F867" s="4">
        <v>2</v>
      </c>
      <c r="H867" s="4">
        <v>-1</v>
      </c>
      <c r="I867" s="4">
        <v>0</v>
      </c>
      <c r="J867" s="4">
        <v>1</v>
      </c>
      <c r="K867" s="20">
        <v>83.598309227260799</v>
      </c>
      <c r="L867" s="20">
        <v>-196.158903396401</v>
      </c>
      <c r="M867" s="20">
        <v>382.57646973222899</v>
      </c>
      <c r="N867" s="20">
        <v>-981.61327942577702</v>
      </c>
      <c r="O867" s="20">
        <v>840.43233950308627</v>
      </c>
      <c r="P867" s="20" t="b">
        <f>IF(ISERROR(VLOOKUP(Table1[[#This Row],[Base ]],Stock,1,FALSE)),FALSE,TRUE)</f>
        <v>0</v>
      </c>
      <c r="Q867" s="29" t="b">
        <f>IF(ISERROR(VLOOKUP(Table1[[#This Row],[Additive]],Stock,1,FALSE)),FALSE,TRUE)</f>
        <v>0</v>
      </c>
    </row>
    <row r="868" spans="1:17" ht="12.75">
      <c r="A868" s="4" t="s">
        <v>3</v>
      </c>
      <c r="B868" s="4" t="s">
        <v>223</v>
      </c>
      <c r="C868" s="35" t="str">
        <f>CONCATENATE(Table1[[#This Row],[Base ]],"-",Table1[[#This Row],[Additive]])</f>
        <v>Cabbage-Crimson Pipeweed</v>
      </c>
      <c r="D868" s="4">
        <v>-2</v>
      </c>
      <c r="E868" s="4">
        <v>0</v>
      </c>
      <c r="F868" s="4">
        <v>2</v>
      </c>
      <c r="G868" s="4">
        <v>0</v>
      </c>
      <c r="H868" s="4">
        <v>0</v>
      </c>
      <c r="I868" s="4">
        <v>0</v>
      </c>
      <c r="J868" s="4">
        <v>-2</v>
      </c>
      <c r="K868" s="20">
        <v>-765.55022056776397</v>
      </c>
      <c r="L868" s="20">
        <v>-394.47436343740799</v>
      </c>
      <c r="M868" s="20">
        <v>-950.85781270558903</v>
      </c>
      <c r="N868" s="20">
        <v>-419.12443643229199</v>
      </c>
      <c r="O868" s="20">
        <v>186.9399096035184</v>
      </c>
      <c r="P868" s="20" t="b">
        <f>IF(ISERROR(VLOOKUP(Table1[[#This Row],[Base ]],Stock,1,FALSE)),FALSE,TRUE)</f>
        <v>0</v>
      </c>
      <c r="Q868" s="29" t="b">
        <f>IF(ISERROR(VLOOKUP(Table1[[#This Row],[Additive]],Stock,1,FALSE)),FALSE,TRUE)</f>
        <v>0</v>
      </c>
    </row>
    <row r="869" spans="1:17" ht="12.75">
      <c r="A869" s="3" t="s">
        <v>225</v>
      </c>
      <c r="B869" s="3" t="s">
        <v>228</v>
      </c>
      <c r="C869" s="13" t="str">
        <f>CONCATENATE(Table1[[#This Row],[Base ]],"-",Table1[[#This Row],[Additive]])</f>
        <v>Cabbage Juice-Barley (Light)</v>
      </c>
      <c r="D869" s="4">
        <v>-2</v>
      </c>
      <c r="E869" s="4">
        <v>1</v>
      </c>
      <c r="F869" s="4">
        <v>2</v>
      </c>
      <c r="G869" s="4">
        <v>-1</v>
      </c>
      <c r="H869" s="4">
        <v>0</v>
      </c>
      <c r="I869" s="4">
        <v>0</v>
      </c>
      <c r="J869" s="4">
        <v>-2</v>
      </c>
      <c r="K869" s="20">
        <v>811.26227935889403</v>
      </c>
      <c r="L869" s="20">
        <v>-774.45882730428104</v>
      </c>
      <c r="M869" s="20">
        <v>-949.672744231921</v>
      </c>
      <c r="N869" s="20">
        <v>-780.62554344392197</v>
      </c>
      <c r="O869" s="20">
        <v>1760.9458213405464</v>
      </c>
      <c r="P869" s="20" t="b">
        <f>IF(ISERROR(VLOOKUP(Table1[[#This Row],[Base ]],Stock,1,FALSE)),FALSE,TRUE)</f>
        <v>0</v>
      </c>
      <c r="Q869" s="29" t="b">
        <f>IF(ISERROR(VLOOKUP(Table1[[#This Row],[Additive]],Stock,1,FALSE)),FALSE,TRUE)</f>
        <v>0</v>
      </c>
    </row>
    <row r="870" spans="1:17" ht="12.75">
      <c r="A870" s="4" t="s">
        <v>192</v>
      </c>
      <c r="B870" s="4" t="s">
        <v>156</v>
      </c>
      <c r="C870" s="35" t="str">
        <f>CONCATENATE(Table1[[#This Row],[Base ]],"-",Table1[[#This Row],[Additive]])</f>
        <v>Camel Meat-Abdju Meat</v>
      </c>
      <c r="D870" s="4">
        <v>-2</v>
      </c>
      <c r="E870" s="4">
        <v>0</v>
      </c>
      <c r="F870" s="4">
        <v>0</v>
      </c>
      <c r="G870" s="4">
        <v>1</v>
      </c>
      <c r="H870" s="4">
        <v>-2</v>
      </c>
      <c r="I870" s="4">
        <v>2</v>
      </c>
      <c r="J870" s="4">
        <v>1</v>
      </c>
      <c r="K870" s="20">
        <v>112.155719642069</v>
      </c>
      <c r="L870" s="20">
        <v>-546.23076697495503</v>
      </c>
      <c r="M870" s="20">
        <v>93.650000000000105</v>
      </c>
      <c r="N870" s="20">
        <v>-507.95000000000101</v>
      </c>
      <c r="O870" s="20">
        <v>42.519157795769956</v>
      </c>
      <c r="P870" s="20" t="b">
        <f>IF(ISERROR(VLOOKUP(Table1[[#This Row],[Base ]],Stock,1,FALSE)),FALSE,TRUE)</f>
        <v>0</v>
      </c>
      <c r="Q870" s="29" t="b">
        <f>IF(ISERROR(VLOOKUP(Table1[[#This Row],[Additive]],Stock,1,FALSE)),FALSE,TRUE)</f>
        <v>0</v>
      </c>
    </row>
    <row r="871" spans="1:17" ht="12.75">
      <c r="A871" s="3" t="s">
        <v>192</v>
      </c>
      <c r="B871" s="3" t="s">
        <v>123</v>
      </c>
      <c r="C871" s="13" t="str">
        <f>CONCATENATE(Table1[[#This Row],[Base ]],"-",Table1[[#This Row],[Additive]])</f>
        <v>Camel Meat-Spiderling</v>
      </c>
      <c r="D871" s="4">
        <v>-2</v>
      </c>
      <c r="E871" s="4">
        <v>0</v>
      </c>
      <c r="F871" s="4">
        <v>0</v>
      </c>
      <c r="G871" s="4">
        <v>0</v>
      </c>
      <c r="H871" s="4">
        <v>-3</v>
      </c>
      <c r="I871" s="4">
        <v>-1</v>
      </c>
      <c r="J871" s="4">
        <v>3</v>
      </c>
      <c r="K871" s="20">
        <v>112.155719642069</v>
      </c>
      <c r="L871" s="20">
        <v>-546.23076697495503</v>
      </c>
      <c r="M871" s="20">
        <v>11.8677517603228</v>
      </c>
      <c r="N871" s="20">
        <v>-536.02945852235803</v>
      </c>
      <c r="O871" s="20">
        <v>100.80547205382842</v>
      </c>
      <c r="P871" s="20" t="b">
        <f>IF(ISERROR(VLOOKUP(Table1[[#This Row],[Base ]],Stock,1,FALSE)),FALSE,TRUE)</f>
        <v>0</v>
      </c>
      <c r="Q871" s="29" t="b">
        <f>IF(ISERROR(VLOOKUP(Table1[[#This Row],[Additive]],Stock,1,FALSE)),FALSE,TRUE)</f>
        <v>0</v>
      </c>
    </row>
    <row r="872" spans="1:17" ht="12.75">
      <c r="A872" s="3" t="s">
        <v>192</v>
      </c>
      <c r="B872" s="3" t="s">
        <v>272</v>
      </c>
      <c r="C872" s="13" t="str">
        <f>CONCATENATE(Table1[[#This Row],[Base ]],"-",Table1[[#This Row],[Additive]])</f>
        <v>Camel Meat-Fire Lily</v>
      </c>
      <c r="D872" s="4">
        <v>-2</v>
      </c>
      <c r="E872" s="4">
        <v>0</v>
      </c>
      <c r="F872" s="4">
        <v>0</v>
      </c>
      <c r="G872" s="4">
        <v>0</v>
      </c>
      <c r="H872" s="4">
        <v>-2</v>
      </c>
      <c r="I872" s="4">
        <v>2</v>
      </c>
      <c r="J872" s="4">
        <v>0</v>
      </c>
      <c r="K872" s="20">
        <v>112.155719642069</v>
      </c>
      <c r="L872" s="20">
        <v>-546.23076697495503</v>
      </c>
      <c r="M872" s="20">
        <v>330.62624186938001</v>
      </c>
      <c r="N872" s="20">
        <v>-594.40353447522602</v>
      </c>
      <c r="O872" s="20">
        <v>223.71853881810767</v>
      </c>
      <c r="P872" s="20" t="b">
        <f>IF(ISERROR(VLOOKUP(Table1[[#This Row],[Base ]],Stock,1,FALSE)),FALSE,TRUE)</f>
        <v>0</v>
      </c>
      <c r="Q872" s="29" t="b">
        <f>IF(ISERROR(VLOOKUP(Table1[[#This Row],[Additive]],Stock,1,FALSE)),FALSE,TRUE)</f>
        <v>0</v>
      </c>
    </row>
    <row r="873" spans="1:17" ht="12.75">
      <c r="A873" s="4" t="s">
        <v>192</v>
      </c>
      <c r="B873" s="4" t="s">
        <v>24</v>
      </c>
      <c r="C873" s="35" t="str">
        <f>CONCATENATE(Table1[[#This Row],[Base ]],"-",Table1[[#This Row],[Additive]])</f>
        <v>Camel Meat-Discorea</v>
      </c>
      <c r="D873" s="4">
        <v>-2</v>
      </c>
      <c r="E873" s="4">
        <v>-1</v>
      </c>
      <c r="F873" s="4">
        <v>-1</v>
      </c>
      <c r="G873" s="4">
        <v>0</v>
      </c>
      <c r="H873" s="4">
        <v>-2</v>
      </c>
      <c r="I873" s="4">
        <v>3</v>
      </c>
      <c r="J873" s="4">
        <v>0</v>
      </c>
      <c r="K873" s="20">
        <v>112.155719642069</v>
      </c>
      <c r="L873" s="20">
        <v>-546.23076697495503</v>
      </c>
      <c r="M873" s="20">
        <v>120.95898181420399</v>
      </c>
      <c r="N873" s="20">
        <v>-747.90931126540602</v>
      </c>
      <c r="O873" s="20">
        <v>201.87058391946744</v>
      </c>
      <c r="P873" s="20" t="b">
        <f>IF(ISERROR(VLOOKUP(Table1[[#This Row],[Base ]],Stock,1,FALSE)),FALSE,TRUE)</f>
        <v>0</v>
      </c>
      <c r="Q873" s="29" t="b">
        <f>IF(ISERROR(VLOOKUP(Table1[[#This Row],[Additive]],Stock,1,FALSE)),FALSE,TRUE)</f>
        <v>1</v>
      </c>
    </row>
    <row r="874" spans="1:17" ht="12.75">
      <c r="A874" s="4" t="s">
        <v>192</v>
      </c>
      <c r="B874" s="4" t="s">
        <v>23</v>
      </c>
      <c r="C874" s="35" t="str">
        <f>CONCATENATE(Table1[[#This Row],[Base ]],"-",Table1[[#This Row],[Additive]])</f>
        <v>Camel Meat-Chives</v>
      </c>
      <c r="D874" s="4">
        <v>-2</v>
      </c>
      <c r="E874" s="4">
        <v>0</v>
      </c>
      <c r="F874" s="4">
        <v>0</v>
      </c>
      <c r="G874" s="4">
        <v>0</v>
      </c>
      <c r="H874" s="4">
        <v>-2</v>
      </c>
      <c r="I874" s="4">
        <v>2</v>
      </c>
      <c r="J874" s="4">
        <v>0</v>
      </c>
      <c r="K874" s="20">
        <v>112.155719642069</v>
      </c>
      <c r="L874" s="20">
        <v>-546.23076697495503</v>
      </c>
      <c r="M874" s="20">
        <v>355.06237164220499</v>
      </c>
      <c r="N874" s="20">
        <v>-450.60929230803498</v>
      </c>
      <c r="O874" s="20">
        <v>261.05001054087626</v>
      </c>
      <c r="P874" s="20" t="b">
        <f>IF(ISERROR(VLOOKUP(Table1[[#This Row],[Base ]],Stock,1,FALSE)),FALSE,TRUE)</f>
        <v>0</v>
      </c>
      <c r="Q874" s="29" t="b">
        <f>IF(ISERROR(VLOOKUP(Table1[[#This Row],[Additive]],Stock,1,FALSE)),FALSE,TRUE)</f>
        <v>1</v>
      </c>
    </row>
    <row r="875" spans="1:17" ht="12.75">
      <c r="A875" s="4" t="s">
        <v>192</v>
      </c>
      <c r="B875" s="4" t="s">
        <v>271</v>
      </c>
      <c r="C875" s="35" t="str">
        <f>CONCATENATE(Table1[[#This Row],[Base ]],"-",Table1[[#This Row],[Additive]])</f>
        <v>Camel Meat-Fish Roe</v>
      </c>
      <c r="D875" s="4">
        <v>-2</v>
      </c>
      <c r="E875" s="4">
        <v>0</v>
      </c>
      <c r="F875" s="4">
        <v>0</v>
      </c>
      <c r="G875" s="4">
        <v>0</v>
      </c>
      <c r="H875" s="4">
        <v>-1</v>
      </c>
      <c r="I875" s="4">
        <v>2</v>
      </c>
      <c r="J875" s="4">
        <v>0</v>
      </c>
      <c r="K875" s="20">
        <v>112.155719642069</v>
      </c>
      <c r="L875" s="20">
        <v>-546.23076697495503</v>
      </c>
      <c r="M875" s="20">
        <v>-37.968728897955202</v>
      </c>
      <c r="N875" s="20">
        <v>-218.87582811042799</v>
      </c>
      <c r="O875" s="20">
        <v>360.13692680485383</v>
      </c>
      <c r="P875" s="20" t="b">
        <f>IF(ISERROR(VLOOKUP(Table1[[#This Row],[Base ]],Stock,1,FALSE)),FALSE,TRUE)</f>
        <v>0</v>
      </c>
      <c r="Q875" s="29" t="b">
        <f>IF(ISERROR(VLOOKUP(Table1[[#This Row],[Additive]],Stock,1,FALSE)),FALSE,TRUE)</f>
        <v>0</v>
      </c>
    </row>
    <row r="876" spans="1:17" ht="12.75">
      <c r="A876" s="4" t="s">
        <v>192</v>
      </c>
      <c r="B876" s="4" t="s">
        <v>273</v>
      </c>
      <c r="C876" s="35" t="str">
        <f>CONCATENATE(Table1[[#This Row],[Base ]],"-",Table1[[#This Row],[Additive]])</f>
        <v>Camel Meat-Shrubby Basil</v>
      </c>
      <c r="D876" s="4">
        <v>-2</v>
      </c>
      <c r="E876" s="4">
        <v>0</v>
      </c>
      <c r="F876" s="4">
        <v>0</v>
      </c>
      <c r="G876" s="4">
        <v>0</v>
      </c>
      <c r="H876" s="4">
        <v>-2</v>
      </c>
      <c r="I876" s="4">
        <v>2</v>
      </c>
      <c r="J876" s="4">
        <v>0</v>
      </c>
      <c r="K876" s="20">
        <v>112.155719642069</v>
      </c>
      <c r="L876" s="20">
        <v>-546.23076697495503</v>
      </c>
      <c r="M876" s="20">
        <v>450.785607643893</v>
      </c>
      <c r="N876" s="20">
        <v>-747.70256757973596</v>
      </c>
      <c r="O876" s="20">
        <v>394.03183562633677</v>
      </c>
      <c r="P876" s="20" t="b">
        <f>IF(ISERROR(VLOOKUP(Table1[[#This Row],[Base ]],Stock,1,FALSE)),FALSE,TRUE)</f>
        <v>0</v>
      </c>
      <c r="Q876" s="29" t="b">
        <f>IF(ISERROR(VLOOKUP(Table1[[#This Row],[Additive]],Stock,1,FALSE)),FALSE,TRUE)</f>
        <v>0</v>
      </c>
    </row>
    <row r="877" spans="1:17" ht="12.75">
      <c r="A877" s="3" t="s">
        <v>192</v>
      </c>
      <c r="B877" s="3" t="s">
        <v>270</v>
      </c>
      <c r="C877" s="13" t="str">
        <f>CONCATENATE(Table1[[#This Row],[Base ]],"-",Table1[[#This Row],[Additive]])</f>
        <v>Camel Meat-Nile Fire</v>
      </c>
      <c r="D877" s="4">
        <v>-2</v>
      </c>
      <c r="E877" s="4">
        <v>2</v>
      </c>
      <c r="F877" s="4">
        <v>0</v>
      </c>
      <c r="G877" s="4">
        <v>0</v>
      </c>
      <c r="H877" s="4">
        <v>-1</v>
      </c>
      <c r="I877" s="4">
        <v>1</v>
      </c>
      <c r="J877" s="4">
        <v>-1</v>
      </c>
      <c r="K877" s="20">
        <v>112.155719642069</v>
      </c>
      <c r="L877" s="20">
        <v>-546.23076697495503</v>
      </c>
      <c r="M877" s="20">
        <v>-531.78812944674996</v>
      </c>
      <c r="N877" s="20">
        <v>-670.40003707040103</v>
      </c>
      <c r="O877" s="20">
        <v>655.80613630505127</v>
      </c>
      <c r="P877" s="20" t="b">
        <f>IF(ISERROR(VLOOKUP(Table1[[#This Row],[Base ]],Stock,1,FALSE)),FALSE,TRUE)</f>
        <v>0</v>
      </c>
      <c r="Q877" s="29" t="b">
        <f>IF(ISERROR(VLOOKUP(Table1[[#This Row],[Additive]],Stock,1,FALSE)),FALSE,TRUE)</f>
        <v>0</v>
      </c>
    </row>
    <row r="878" spans="1:17" ht="12.75">
      <c r="A878" s="3" t="s">
        <v>192</v>
      </c>
      <c r="B878" s="3" t="s">
        <v>104</v>
      </c>
      <c r="C878" s="13" t="str">
        <f>CONCATENATE(Table1[[#This Row],[Base ]],"-",Table1[[#This Row],[Additive]])</f>
        <v>Camel Meat-Squill</v>
      </c>
      <c r="D878" s="4">
        <v>-2</v>
      </c>
      <c r="E878" s="4">
        <v>2</v>
      </c>
      <c r="F878" s="4">
        <v>2</v>
      </c>
      <c r="G878" s="4">
        <v>0</v>
      </c>
      <c r="H878" s="4">
        <v>0</v>
      </c>
      <c r="I878" s="4">
        <v>-1</v>
      </c>
      <c r="J878" s="4">
        <v>0</v>
      </c>
      <c r="K878" s="20">
        <v>112.155719642069</v>
      </c>
      <c r="L878" s="20">
        <v>-546.23076697495503</v>
      </c>
      <c r="M878" s="20">
        <v>752.36443513486802</v>
      </c>
      <c r="N878" s="20">
        <v>-748.205004633361</v>
      </c>
      <c r="O878" s="20">
        <v>671.31273790286002</v>
      </c>
      <c r="P878" s="20" t="b">
        <f>IF(ISERROR(VLOOKUP(Table1[[#This Row],[Base ]],Stock,1,FALSE)),FALSE,TRUE)</f>
        <v>0</v>
      </c>
      <c r="Q878" s="29" t="b">
        <f>IF(ISERROR(VLOOKUP(Table1[[#This Row],[Additive]],Stock,1,FALSE)),FALSE,TRUE)</f>
        <v>0</v>
      </c>
    </row>
    <row r="879" spans="1:17" ht="12.75">
      <c r="A879" s="3" t="s">
        <v>192</v>
      </c>
      <c r="B879" s="3" t="s">
        <v>274</v>
      </c>
      <c r="C879" s="13" t="str">
        <f>CONCATENATE(Table1[[#This Row],[Base ]],"-",Table1[[#This Row],[Additive]])</f>
        <v>Camel Meat-Lemon Basil</v>
      </c>
      <c r="D879" s="4">
        <v>-2</v>
      </c>
      <c r="E879" s="4">
        <v>0</v>
      </c>
      <c r="F879" s="4">
        <v>-1</v>
      </c>
      <c r="G879" s="4">
        <v>0</v>
      </c>
      <c r="H879" s="4">
        <v>1</v>
      </c>
      <c r="I879" s="4">
        <v>1</v>
      </c>
      <c r="J879" s="4">
        <v>0</v>
      </c>
      <c r="K879" s="20">
        <v>112.155719642069</v>
      </c>
      <c r="L879" s="20">
        <v>-546.23076697495503</v>
      </c>
      <c r="M879" s="20">
        <v>754.13067305242498</v>
      </c>
      <c r="N879" s="20">
        <v>-883.47719340704805</v>
      </c>
      <c r="O879" s="20">
        <v>725.16687248346216</v>
      </c>
      <c r="P879" s="20" t="b">
        <f>IF(ISERROR(VLOOKUP(Table1[[#This Row],[Base ]],Stock,1,FALSE)),FALSE,TRUE)</f>
        <v>0</v>
      </c>
      <c r="Q879" s="29" t="b">
        <f>IF(ISERROR(VLOOKUP(Table1[[#This Row],[Additive]],Stock,1,FALSE)),FALSE,TRUE)</f>
        <v>0</v>
      </c>
    </row>
    <row r="880" spans="1:17" ht="12.75">
      <c r="A880" s="4" t="s">
        <v>192</v>
      </c>
      <c r="B880" s="4" t="s">
        <v>83</v>
      </c>
      <c r="C880" s="35" t="str">
        <f>CONCATENATE(Table1[[#This Row],[Base ]],"-",Table1[[#This Row],[Additive]])</f>
        <v>Camel Meat-Sorrel</v>
      </c>
      <c r="D880" s="4">
        <v>-2</v>
      </c>
      <c r="E880" s="4">
        <v>0</v>
      </c>
      <c r="F880" s="4">
        <v>0</v>
      </c>
      <c r="G880" s="4">
        <v>2</v>
      </c>
      <c r="H880" s="4">
        <v>-2</v>
      </c>
      <c r="I880" s="4">
        <v>1</v>
      </c>
      <c r="J880" s="4">
        <v>2</v>
      </c>
      <c r="K880" s="20">
        <v>112.155719642069</v>
      </c>
      <c r="L880" s="20">
        <v>-546.23076697495503</v>
      </c>
      <c r="M880" s="20">
        <v>-670.76239748316902</v>
      </c>
      <c r="N880" s="20">
        <v>-379.912509485665</v>
      </c>
      <c r="O880" s="20">
        <v>800.38899348829239</v>
      </c>
      <c r="P880" s="20" t="b">
        <f>IF(ISERROR(VLOOKUP(Table1[[#This Row],[Base ]],Stock,1,FALSE)),FALSE,TRUE)</f>
        <v>0</v>
      </c>
      <c r="Q880" s="29" t="b">
        <f>IF(ISERROR(VLOOKUP(Table1[[#This Row],[Additive]],Stock,1,FALSE)),FALSE,TRUE)</f>
        <v>0</v>
      </c>
    </row>
    <row r="881" spans="1:17" ht="12.75">
      <c r="A881" s="14" t="s">
        <v>285</v>
      </c>
      <c r="B881" s="14" t="s">
        <v>298</v>
      </c>
      <c r="C881" s="34" t="str">
        <f>CONCATENATE(Table1[[#This Row],[Base ]],"-",Table1[[#This Row],[Additive]])</f>
        <v>Chromis Meat-Coconut Meat</v>
      </c>
      <c r="D881" s="15">
        <v>-2</v>
      </c>
      <c r="E881" s="15">
        <v>2</v>
      </c>
      <c r="F881" s="15">
        <v>-2</v>
      </c>
      <c r="G881" s="15">
        <v>0</v>
      </c>
      <c r="H881" s="15">
        <v>0</v>
      </c>
      <c r="I881" s="15">
        <v>2</v>
      </c>
      <c r="J881" s="15">
        <v>1</v>
      </c>
      <c r="K881" s="16">
        <v>135.633085527866</v>
      </c>
      <c r="L881" s="16">
        <v>728.31142772400199</v>
      </c>
      <c r="M881" s="16">
        <v>-332.799999999985</v>
      </c>
      <c r="N881" s="16">
        <v>690</v>
      </c>
      <c r="O881" s="16">
        <v>469.99715010986438</v>
      </c>
      <c r="P881" s="16" t="b">
        <f>IF(ISERROR(VLOOKUP(Table1[[#This Row],[Base ]],Stock,1,FALSE)),FALSE,TRUE)</f>
        <v>0</v>
      </c>
      <c r="Q881" s="29" t="b">
        <f>IF(ISERROR(VLOOKUP(Table1[[#This Row],[Additive]],Stock,1,FALSE)),FALSE,TRUE)</f>
        <v>0</v>
      </c>
    </row>
    <row r="882" spans="1:17" ht="12.75">
      <c r="A882" s="3" t="s">
        <v>298</v>
      </c>
      <c r="B882" s="4" t="s">
        <v>22</v>
      </c>
      <c r="C882" s="35" t="str">
        <f>CONCATENATE(Table1[[#This Row],[Base ]],"-",Table1[[#This Row],[Additive]])</f>
        <v>Coconut Meat-Cardamom</v>
      </c>
      <c r="D882" s="4">
        <v>-2</v>
      </c>
      <c r="E882" s="4">
        <v>2</v>
      </c>
      <c r="F882" s="4">
        <v>0</v>
      </c>
      <c r="G882" s="4">
        <v>0</v>
      </c>
      <c r="H882" s="4">
        <v>0</v>
      </c>
      <c r="I882" s="4">
        <v>-2</v>
      </c>
      <c r="J882" s="4">
        <v>-2</v>
      </c>
      <c r="K882" s="20">
        <v>-332.799999999985</v>
      </c>
      <c r="L882" s="20">
        <v>690</v>
      </c>
      <c r="M882" s="20">
        <v>-427.769261113261</v>
      </c>
      <c r="N882" s="20">
        <v>423.27536217894902</v>
      </c>
      <c r="O882" s="20">
        <v>283.12752069901717</v>
      </c>
      <c r="P882" s="20" t="b">
        <f>IF(ISERROR(VLOOKUP(Table1[[#This Row],[Base ]],Stock,1,FALSE)),FALSE,TRUE)</f>
        <v>0</v>
      </c>
      <c r="Q882" s="29" t="b">
        <f>IF(ISERROR(VLOOKUP(Table1[[#This Row],[Additive]],Stock,1,FALSE)),FALSE,TRUE)</f>
        <v>0</v>
      </c>
    </row>
    <row r="883" spans="1:17" ht="12.75">
      <c r="A883" s="3" t="s">
        <v>298</v>
      </c>
      <c r="B883" s="3" t="s">
        <v>61</v>
      </c>
      <c r="C883" s="13" t="str">
        <f>CONCATENATE(Table1[[#This Row],[Base ]],"-",Table1[[#This Row],[Additive]])</f>
        <v>Coconut Meat-Butterroot</v>
      </c>
      <c r="D883" s="4">
        <v>-2</v>
      </c>
      <c r="E883" s="4">
        <v>2</v>
      </c>
      <c r="F883" s="4">
        <v>0</v>
      </c>
      <c r="G883" s="4">
        <v>0</v>
      </c>
      <c r="H883" s="4">
        <v>0</v>
      </c>
      <c r="I883" s="4">
        <v>-2</v>
      </c>
      <c r="J883" s="4">
        <v>2</v>
      </c>
      <c r="K883" s="20">
        <v>-332.799999999985</v>
      </c>
      <c r="L883" s="20">
        <v>690</v>
      </c>
      <c r="M883" s="20">
        <v>-661.28092561272797</v>
      </c>
      <c r="N883" s="20">
        <v>653.11913093313001</v>
      </c>
      <c r="O883" s="20">
        <v>330.5448789416227</v>
      </c>
      <c r="P883" s="20" t="b">
        <f>IF(ISERROR(VLOOKUP(Table1[[#This Row],[Base ]],Stock,1,FALSE)),FALSE,TRUE)</f>
        <v>0</v>
      </c>
      <c r="Q883" s="29" t="b">
        <f>IF(ISERROR(VLOOKUP(Table1[[#This Row],[Additive]],Stock,1,FALSE)),FALSE,TRUE)</f>
        <v>0</v>
      </c>
    </row>
    <row r="884" spans="1:17" ht="12.75">
      <c r="A884" s="3" t="s">
        <v>298</v>
      </c>
      <c r="B884" s="3" t="s">
        <v>99</v>
      </c>
      <c r="C884" s="13" t="str">
        <f>CONCATENATE(Table1[[#This Row],[Base ]],"-",Table1[[#This Row],[Additive]])</f>
        <v>Coconut Meat-Jaivanti</v>
      </c>
      <c r="D884" s="4">
        <v>-2</v>
      </c>
      <c r="E884" s="4">
        <v>2</v>
      </c>
      <c r="F884" s="4">
        <v>0</v>
      </c>
      <c r="G884" s="4">
        <v>0</v>
      </c>
      <c r="H884" s="4">
        <v>0</v>
      </c>
      <c r="I884" s="4">
        <v>-2</v>
      </c>
      <c r="J884" s="4">
        <v>2</v>
      </c>
      <c r="K884" s="20">
        <v>-332.799999999985</v>
      </c>
      <c r="L884" s="20">
        <v>690</v>
      </c>
      <c r="M884" s="20">
        <v>-199.82936038025699</v>
      </c>
      <c r="N884" s="20">
        <v>378.31029249999</v>
      </c>
      <c r="O884" s="20">
        <v>338.86821149573973</v>
      </c>
      <c r="P884" s="20" t="b">
        <f>IF(ISERROR(VLOOKUP(Table1[[#This Row],[Base ]],Stock,1,FALSE)),FALSE,TRUE)</f>
        <v>0</v>
      </c>
      <c r="Q884" s="29" t="b">
        <f>IF(ISERROR(VLOOKUP(Table1[[#This Row],[Additive]],Stock,1,FALSE)),FALSE,TRUE)</f>
        <v>0</v>
      </c>
    </row>
    <row r="885" spans="1:17" ht="12.75">
      <c r="A885" s="3" t="s">
        <v>298</v>
      </c>
      <c r="B885" s="4" t="s">
        <v>35</v>
      </c>
      <c r="C885" s="35" t="str">
        <f>CONCATENATE(Table1[[#This Row],[Base ]],"-",Table1[[#This Row],[Additive]])</f>
        <v>Coconut Meat-Satsatchi</v>
      </c>
      <c r="D885" s="4">
        <v>-2</v>
      </c>
      <c r="E885" s="4">
        <v>2</v>
      </c>
      <c r="F885" s="4">
        <v>0</v>
      </c>
      <c r="G885" s="4">
        <v>0</v>
      </c>
      <c r="H885" s="4">
        <v>0</v>
      </c>
      <c r="I885" s="4">
        <v>-2</v>
      </c>
      <c r="J885" s="4">
        <v>2</v>
      </c>
      <c r="K885" s="20">
        <v>-332.799999999985</v>
      </c>
      <c r="L885" s="20">
        <v>690</v>
      </c>
      <c r="M885" s="20">
        <v>-723.51467712565204</v>
      </c>
      <c r="N885" s="20">
        <v>810.86294042601605</v>
      </c>
      <c r="O885" s="20">
        <v>408.98142902806353</v>
      </c>
      <c r="P885" s="20" t="b">
        <f>IF(ISERROR(VLOOKUP(Table1[[#This Row],[Base ]],Stock,1,FALSE)),FALSE,TRUE)</f>
        <v>0</v>
      </c>
      <c r="Q885" s="29" t="b">
        <f>IF(ISERROR(VLOOKUP(Table1[[#This Row],[Additive]],Stock,1,FALSE)),FALSE,TRUE)</f>
        <v>0</v>
      </c>
    </row>
    <row r="886" spans="1:17" ht="12.75">
      <c r="A886" s="4" t="s">
        <v>257</v>
      </c>
      <c r="B886" s="4" t="s">
        <v>46</v>
      </c>
      <c r="C886" s="35" t="str">
        <f>CONCATENATE(Table1[[#This Row],[Base ]],"-",Table1[[#This Row],[Additive]])</f>
        <v>Grilled Carrots-Bhillawa</v>
      </c>
      <c r="D886" s="4">
        <v>-2</v>
      </c>
      <c r="E886" s="4">
        <v>3</v>
      </c>
      <c r="F886" s="4">
        <v>0</v>
      </c>
      <c r="G886" s="4">
        <v>0</v>
      </c>
      <c r="H886" s="4">
        <v>-2</v>
      </c>
      <c r="I886" s="4">
        <v>0</v>
      </c>
      <c r="J886" s="4">
        <v>0</v>
      </c>
      <c r="K886" s="20">
        <v>333.44965666858099</v>
      </c>
      <c r="L886" s="20">
        <v>-807.19045317416396</v>
      </c>
      <c r="M886" s="20">
        <v>382.57646973222899</v>
      </c>
      <c r="N886" s="20">
        <v>-981.61327942577702</v>
      </c>
      <c r="O886" s="20">
        <v>181.20917769084164</v>
      </c>
      <c r="P886" s="20" t="b">
        <f>IF(ISERROR(VLOOKUP(Table1[[#This Row],[Base ]],Stock,1,FALSE)),FALSE,TRUE)</f>
        <v>0</v>
      </c>
      <c r="Q886" s="29" t="b">
        <f>IF(ISERROR(VLOOKUP(Table1[[#This Row],[Additive]],Stock,1,FALSE)),FALSE,TRUE)</f>
        <v>0</v>
      </c>
    </row>
    <row r="887" spans="1:17" ht="12.75">
      <c r="A887" s="4" t="s">
        <v>311</v>
      </c>
      <c r="B887" s="4" t="s">
        <v>12</v>
      </c>
      <c r="C887" s="35" t="str">
        <f>CONCATENATE(Table1[[#This Row],[Base ]],"-",Table1[[#This Row],[Additive]])</f>
        <v>Grilled fish-Corsacia</v>
      </c>
      <c r="D887" s="4">
        <v>-2</v>
      </c>
      <c r="E887" s="4">
        <v>-2</v>
      </c>
      <c r="F887" s="4">
        <v>0</v>
      </c>
      <c r="G887" s="4">
        <v>0</v>
      </c>
      <c r="H887" s="4">
        <v>2</v>
      </c>
      <c r="I887" s="4">
        <v>0</v>
      </c>
      <c r="J887" s="4">
        <v>0</v>
      </c>
      <c r="K887" s="20">
        <v>-856.82626864353006</v>
      </c>
      <c r="L887" s="20">
        <v>-581.98761838953601</v>
      </c>
      <c r="M887" s="20">
        <v>-723.214373125561</v>
      </c>
      <c r="N887" s="20">
        <v>-742.50109355817301</v>
      </c>
      <c r="O887" s="20">
        <v>208.84614991571505</v>
      </c>
      <c r="P887" s="20" t="b">
        <f>IF(ISERROR(VLOOKUP(Table1[[#This Row],[Base ]],Stock,1,FALSE)),FALSE,TRUE)</f>
        <v>0</v>
      </c>
      <c r="Q887" s="29" t="b">
        <f>IF(ISERROR(VLOOKUP(Table1[[#This Row],[Additive]],Stock,1,FALSE)),FALSE,TRUE)</f>
        <v>0</v>
      </c>
    </row>
    <row r="888" spans="1:17" ht="12.75">
      <c r="A888" s="3" t="s">
        <v>237</v>
      </c>
      <c r="B888" s="3" t="s">
        <v>107</v>
      </c>
      <c r="C888" s="13" t="str">
        <f>CONCATENATE(Table1[[#This Row],[Base ]],"-",Table1[[#This Row],[Additive]])</f>
        <v>Grilled Fish-Gnemnon</v>
      </c>
      <c r="D888" s="4">
        <v>-2</v>
      </c>
      <c r="E888" s="4">
        <v>-2</v>
      </c>
      <c r="F888" s="4">
        <v>0</v>
      </c>
      <c r="G888" s="4">
        <v>0</v>
      </c>
      <c r="H888" s="4">
        <v>2</v>
      </c>
      <c r="I888" s="4">
        <v>0</v>
      </c>
      <c r="J888" s="4">
        <v>0</v>
      </c>
      <c r="K888" s="20">
        <v>-856.82626864353006</v>
      </c>
      <c r="L888" s="20">
        <v>-581.98761838953601</v>
      </c>
      <c r="M888" s="20">
        <v>-865.93355850552302</v>
      </c>
      <c r="N888" s="20">
        <v>-906.34648599843501</v>
      </c>
      <c r="O888" s="20">
        <v>324.48669884165918</v>
      </c>
      <c r="P888" s="20" t="b">
        <f>IF(ISERROR(VLOOKUP(Table1[[#This Row],[Base ]],Stock,1,FALSE)),FALSE,TRUE)</f>
        <v>0</v>
      </c>
      <c r="Q888" s="29" t="b">
        <f>IF(ISERROR(VLOOKUP(Table1[[#This Row],[Additive]],Stock,1,FALSE)),FALSE,TRUE)</f>
        <v>0</v>
      </c>
    </row>
    <row r="889" spans="1:17" ht="12.75">
      <c r="A889" s="3" t="s">
        <v>237</v>
      </c>
      <c r="B889" s="3" t="s">
        <v>105</v>
      </c>
      <c r="C889" s="13" t="str">
        <f>CONCATENATE(Table1[[#This Row],[Base ]],"-",Table1[[#This Row],[Additive]])</f>
        <v>Grilled Fish-Strychnos</v>
      </c>
      <c r="D889" s="4">
        <v>-2</v>
      </c>
      <c r="E889" s="4">
        <v>-2</v>
      </c>
      <c r="F889" s="4">
        <v>0</v>
      </c>
      <c r="G889" s="4">
        <v>0</v>
      </c>
      <c r="H889" s="4">
        <v>3</v>
      </c>
      <c r="I889" s="4">
        <v>0</v>
      </c>
      <c r="J889" s="4">
        <v>0</v>
      </c>
      <c r="K889" s="20">
        <v>-856.82626864353006</v>
      </c>
      <c r="L889" s="20">
        <v>-581.98761838953601</v>
      </c>
      <c r="M889" s="20">
        <v>-814.90750033792699</v>
      </c>
      <c r="N889" s="20">
        <v>-849.17738181591596</v>
      </c>
      <c r="O889" s="20">
        <v>270.45804261678688</v>
      </c>
      <c r="P889" s="20" t="b">
        <f>IF(ISERROR(VLOOKUP(Table1[[#This Row],[Base ]],Stock,1,FALSE)),FALSE,TRUE)</f>
        <v>0</v>
      </c>
      <c r="Q889" s="29" t="b">
        <f>IF(ISERROR(VLOOKUP(Table1[[#This Row],[Additive]],Stock,1,FALSE)),FALSE,TRUE)</f>
        <v>1</v>
      </c>
    </row>
    <row r="890" spans="1:17" ht="12.75">
      <c r="A890" s="3" t="s">
        <v>0</v>
      </c>
      <c r="B890" s="3" t="s">
        <v>39</v>
      </c>
      <c r="C890" s="13" t="str">
        <f>CONCATENATE(Table1[[#This Row],[Base ]],"-",Table1[[#This Row],[Additive]])</f>
        <v>Honey-Brain</v>
      </c>
      <c r="D890" s="4">
        <v>-2</v>
      </c>
      <c r="E890" s="4">
        <v>1</v>
      </c>
      <c r="F890" s="4">
        <v>2</v>
      </c>
      <c r="G890" s="4">
        <v>0</v>
      </c>
      <c r="H890" s="4">
        <v>-2</v>
      </c>
      <c r="I890" s="4">
        <v>1</v>
      </c>
      <c r="J890" s="4">
        <v>0</v>
      </c>
      <c r="K890" s="20">
        <v>-21.5825195891885</v>
      </c>
      <c r="L890" s="20">
        <v>427.02795262479998</v>
      </c>
      <c r="M890" s="20">
        <v>-48.345976076865497</v>
      </c>
      <c r="N890" s="20">
        <v>97.452742114383796</v>
      </c>
      <c r="O890" s="20">
        <v>330.6601003842963</v>
      </c>
      <c r="P890" s="20" t="b">
        <f>IF(ISERROR(VLOOKUP(Table1[[#This Row],[Base ]],Stock,1,FALSE)),FALSE,TRUE)</f>
        <v>0</v>
      </c>
      <c r="Q890" s="29" t="b">
        <f>IF(ISERROR(VLOOKUP(Table1[[#This Row],[Additive]],Stock,1,FALSE)),FALSE,TRUE)</f>
        <v>0</v>
      </c>
    </row>
    <row r="891" spans="1:17" ht="12.75">
      <c r="A891" s="4" t="s">
        <v>0</v>
      </c>
      <c r="B891" s="4" t="s">
        <v>336</v>
      </c>
      <c r="C891" s="35" t="str">
        <f>CONCATENATE(Table1[[#This Row],[Base ]],"-",Table1[[#This Row],[Additive]])</f>
        <v>Honey-Blue Tarafern</v>
      </c>
      <c r="D891" s="4">
        <v>-2</v>
      </c>
      <c r="E891" s="4">
        <v>1</v>
      </c>
      <c r="F891" s="4">
        <v>2</v>
      </c>
      <c r="G891" s="4">
        <v>0</v>
      </c>
      <c r="H891" s="4">
        <v>-2</v>
      </c>
      <c r="I891" s="4">
        <v>2</v>
      </c>
      <c r="J891" s="4">
        <v>0</v>
      </c>
      <c r="K891" s="20">
        <v>-21.5825195891885</v>
      </c>
      <c r="L891" s="20">
        <v>427.02795262479998</v>
      </c>
      <c r="M891" s="20">
        <v>-658.89195570260495</v>
      </c>
      <c r="N891" s="20">
        <v>777.74305473310596</v>
      </c>
      <c r="O891" s="20">
        <v>727.43687025475992</v>
      </c>
      <c r="P891" s="20" t="b">
        <f>IF(ISERROR(VLOOKUP(Table1[[#This Row],[Base ]],Stock,1,FALSE)),FALSE,TRUE)</f>
        <v>0</v>
      </c>
      <c r="Q891" s="29" t="b">
        <f>IF(ISERROR(VLOOKUP(Table1[[#This Row],[Additive]],Stock,1,FALSE)),FALSE,TRUE)</f>
        <v>1</v>
      </c>
    </row>
    <row r="892" spans="1:17" ht="12.75">
      <c r="A892" s="3" t="s">
        <v>0</v>
      </c>
      <c r="B892" s="3" t="s">
        <v>180</v>
      </c>
      <c r="C892" s="13" t="str">
        <f>CONCATENATE(Table1[[#This Row],[Base ]],"-",Table1[[#This Row],[Additive]])</f>
        <v>Honey-Flander's Blossom</v>
      </c>
      <c r="D892" s="4">
        <v>-2</v>
      </c>
      <c r="E892" s="4">
        <v>-2</v>
      </c>
      <c r="F892" s="4">
        <v>3</v>
      </c>
      <c r="G892" s="4">
        <v>0</v>
      </c>
      <c r="H892" s="4">
        <v>0</v>
      </c>
      <c r="I892" s="4">
        <v>1</v>
      </c>
      <c r="J892" s="4">
        <v>2</v>
      </c>
      <c r="K892" s="20">
        <v>-21.5825195891885</v>
      </c>
      <c r="L892" s="20">
        <v>427.02795262479998</v>
      </c>
      <c r="M892" s="20">
        <v>-743.43111333244303</v>
      </c>
      <c r="N892" s="20">
        <v>726.84907317403201</v>
      </c>
      <c r="O892" s="20">
        <v>781.63808544396773</v>
      </c>
      <c r="P892" s="20" t="b">
        <f>IF(ISERROR(VLOOKUP(Table1[[#This Row],[Base ]],Stock,1,FALSE)),FALSE,TRUE)</f>
        <v>0</v>
      </c>
      <c r="Q892" s="29" t="b">
        <f>IF(ISERROR(VLOOKUP(Table1[[#This Row],[Additive]],Stock,1,FALSE)),FALSE,TRUE)</f>
        <v>0</v>
      </c>
    </row>
    <row r="893" spans="1:17" ht="12.75">
      <c r="A893" s="4" t="s">
        <v>168</v>
      </c>
      <c r="B893" s="4" t="s">
        <v>31</v>
      </c>
      <c r="C893" s="35" t="str">
        <f>CONCATENATE(Table1[[#This Row],[Base ]],"-",Table1[[#This Row],[Additive]])</f>
        <v>Iron Knot-Myristica</v>
      </c>
      <c r="D893" s="4">
        <v>-2</v>
      </c>
      <c r="E893" s="4">
        <v>2</v>
      </c>
      <c r="F893" s="4">
        <v>-3</v>
      </c>
      <c r="G893" s="4">
        <v>0</v>
      </c>
      <c r="H893" s="4">
        <v>0</v>
      </c>
      <c r="I893" s="4">
        <v>2</v>
      </c>
      <c r="J893" s="4">
        <v>-2</v>
      </c>
      <c r="K893" s="20">
        <v>-568.83383693742405</v>
      </c>
      <c r="L893" s="20">
        <v>-345.54726723189799</v>
      </c>
      <c r="M893" s="20">
        <v>-797.79627207281999</v>
      </c>
      <c r="N893" s="20">
        <v>-548.35398863981902</v>
      </c>
      <c r="O893" s="20">
        <v>305.86657704195221</v>
      </c>
      <c r="P893" s="20" t="b">
        <f>IF(ISERROR(VLOOKUP(Table1[[#This Row],[Base ]],Stock,1,FALSE)),FALSE,TRUE)</f>
        <v>0</v>
      </c>
      <c r="Q893" s="29" t="b">
        <f>IF(ISERROR(VLOOKUP(Table1[[#This Row],[Additive]],Stock,1,FALSE)),FALSE,TRUE)</f>
        <v>1</v>
      </c>
    </row>
    <row r="894" spans="1:17" ht="12.75">
      <c r="A894" s="4" t="s">
        <v>159</v>
      </c>
      <c r="B894" s="4" t="s">
        <v>44</v>
      </c>
      <c r="C894" s="35" t="str">
        <f>CONCATENATE(Table1[[#This Row],[Base ]],"-",Table1[[#This Row],[Additive]])</f>
        <v>Mountain Mint-Daggerleaf</v>
      </c>
      <c r="D894" s="4">
        <v>-2</v>
      </c>
      <c r="E894" s="4">
        <v>-2</v>
      </c>
      <c r="F894" s="4">
        <v>2</v>
      </c>
      <c r="G894" s="4">
        <v>0</v>
      </c>
      <c r="H894" s="4">
        <v>0</v>
      </c>
      <c r="I894" s="4">
        <v>0</v>
      </c>
      <c r="J894" s="4">
        <v>2</v>
      </c>
      <c r="K894" s="20">
        <v>122.83252763918</v>
      </c>
      <c r="L894" s="20">
        <v>124.59558457233901</v>
      </c>
      <c r="M894" s="20">
        <v>841.987584516889</v>
      </c>
      <c r="N894" s="20">
        <v>-190.96532203181201</v>
      </c>
      <c r="O894" s="20">
        <v>785.34239769008695</v>
      </c>
      <c r="P894" s="20" t="b">
        <f>IF(ISERROR(VLOOKUP(Table1[[#This Row],[Base ]],Stock,1,FALSE)),FALSE,TRUE)</f>
        <v>1</v>
      </c>
      <c r="Q894" s="29" t="b">
        <f>IF(ISERROR(VLOOKUP(Table1[[#This Row],[Additive]],Stock,1,FALSE)),FALSE,TRUE)</f>
        <v>0</v>
      </c>
    </row>
    <row r="895" spans="1:17" ht="12.75">
      <c r="A895" s="4" t="s">
        <v>4</v>
      </c>
      <c r="B895" s="4" t="s">
        <v>326</v>
      </c>
      <c r="C895" s="35" t="str">
        <f>CONCATENATE(Table1[[#This Row],[Base ]],"-",Table1[[#This Row],[Additive]])</f>
        <v>Mutton-Headache tree</v>
      </c>
      <c r="D895" s="4">
        <v>-2</v>
      </c>
      <c r="E895" s="4">
        <v>1</v>
      </c>
      <c r="F895" s="4">
        <v>1</v>
      </c>
      <c r="G895" s="4">
        <v>-2</v>
      </c>
      <c r="H895" s="4">
        <v>0</v>
      </c>
      <c r="I895" s="4">
        <v>0</v>
      </c>
      <c r="J895" s="4">
        <v>-1</v>
      </c>
      <c r="K895" s="20">
        <v>-725.95384242315504</v>
      </c>
      <c r="L895" s="20">
        <v>-744.09917160976795</v>
      </c>
      <c r="M895" s="20">
        <v>-271.36575826322098</v>
      </c>
      <c r="N895" s="20">
        <v>-473.14990100795501</v>
      </c>
      <c r="O895" s="20">
        <v>529.21057576342309</v>
      </c>
      <c r="P895" s="20" t="b">
        <f>IF(ISERROR(VLOOKUP(Table1[[#This Row],[Base ]],Stock,1,FALSE)),FALSE,TRUE)</f>
        <v>0</v>
      </c>
      <c r="Q895" s="29" t="b">
        <f>IF(ISERROR(VLOOKUP(Table1[[#This Row],[Additive]],Stock,1,FALSE)),FALSE,TRUE)</f>
        <v>0</v>
      </c>
    </row>
    <row r="896" spans="1:17" ht="12.75">
      <c r="A896" s="3" t="s">
        <v>4</v>
      </c>
      <c r="B896" s="3" t="s">
        <v>105</v>
      </c>
      <c r="C896" s="13" t="str">
        <f>CONCATENATE(Table1[[#This Row],[Base ]],"-",Table1[[#This Row],[Additive]])</f>
        <v>Mutton-Strychnos</v>
      </c>
      <c r="D896" s="4">
        <v>-2</v>
      </c>
      <c r="E896" s="4">
        <v>3</v>
      </c>
      <c r="F896" s="4">
        <v>1</v>
      </c>
      <c r="G896" s="4">
        <v>-2</v>
      </c>
      <c r="H896" s="4">
        <v>0</v>
      </c>
      <c r="I896" s="4">
        <v>0</v>
      </c>
      <c r="J896" s="4">
        <v>-1</v>
      </c>
      <c r="K896" s="20">
        <v>-725.95384242315504</v>
      </c>
      <c r="L896" s="20">
        <v>-744.09917160976795</v>
      </c>
      <c r="M896" s="20">
        <v>-814.90750033792699</v>
      </c>
      <c r="N896" s="20">
        <v>-849.17738181591596</v>
      </c>
      <c r="O896" s="20">
        <v>137.67419335716372</v>
      </c>
      <c r="P896" s="20" t="b">
        <f>IF(ISERROR(VLOOKUP(Table1[[#This Row],[Base ]],Stock,1,FALSE)),FALSE,TRUE)</f>
        <v>0</v>
      </c>
      <c r="Q896" s="29" t="b">
        <f>IF(ISERROR(VLOOKUP(Table1[[#This Row],[Additive]],Stock,1,FALSE)),FALSE,TRUE)</f>
        <v>1</v>
      </c>
    </row>
    <row r="897" spans="1:17" ht="12.75">
      <c r="A897" s="4" t="s">
        <v>236</v>
      </c>
      <c r="B897" s="4" t="s">
        <v>31</v>
      </c>
      <c r="C897" s="35" t="str">
        <f>CONCATENATE(Table1[[#This Row],[Base ]],"-",Table1[[#This Row],[Additive]])</f>
        <v>Nature's Jug-Myristica</v>
      </c>
      <c r="D897" s="4">
        <v>-2</v>
      </c>
      <c r="E897" s="4">
        <v>0</v>
      </c>
      <c r="F897" s="4">
        <v>0</v>
      </c>
      <c r="G897" s="4">
        <v>0</v>
      </c>
      <c r="H897" s="4">
        <v>-2</v>
      </c>
      <c r="I897" s="4">
        <v>2</v>
      </c>
      <c r="J897" s="4">
        <v>0</v>
      </c>
      <c r="K897" s="20">
        <v>-733.56202740104095</v>
      </c>
      <c r="L897" s="20">
        <v>-126.406980416252</v>
      </c>
      <c r="M897" s="20">
        <v>-797.79627207281999</v>
      </c>
      <c r="N897" s="20">
        <v>-548.35398863981902</v>
      </c>
      <c r="O897" s="20">
        <v>426.80828944313265</v>
      </c>
      <c r="P897" s="20" t="b">
        <f>IF(ISERROR(VLOOKUP(Table1[[#This Row],[Base ]],Stock,1,FALSE)),FALSE,TRUE)</f>
        <v>0</v>
      </c>
      <c r="Q897" s="29" t="b">
        <f>IF(ISERROR(VLOOKUP(Table1[[#This Row],[Additive]],Stock,1,FALSE)),FALSE,TRUE)</f>
        <v>1</v>
      </c>
    </row>
    <row r="898" spans="1:17" ht="12.75">
      <c r="A898" s="3" t="s">
        <v>1</v>
      </c>
      <c r="B898" s="3" t="s">
        <v>284</v>
      </c>
      <c r="C898" s="13" t="str">
        <f>CONCATENATE(Table1[[#This Row],[Base ]],"-",Table1[[#This Row],[Additive]])</f>
        <v>Oil-Crumpled Leaf Basil</v>
      </c>
      <c r="D898" s="4">
        <v>-2</v>
      </c>
      <c r="E898" s="4">
        <v>-1</v>
      </c>
      <c r="F898" s="4">
        <v>0</v>
      </c>
      <c r="G898" s="4">
        <v>0</v>
      </c>
      <c r="H898" s="4">
        <v>0</v>
      </c>
      <c r="I898" s="4">
        <v>0</v>
      </c>
      <c r="J898" s="4">
        <v>0</v>
      </c>
      <c r="K898" s="20">
        <v>270.24</v>
      </c>
      <c r="L898" s="20">
        <v>700.60000000000105</v>
      </c>
      <c r="M898" s="20">
        <v>0.4</v>
      </c>
      <c r="N898" s="20">
        <v>387.75</v>
      </c>
      <c r="O898" s="20">
        <v>413.14494805092397</v>
      </c>
      <c r="P898" s="20" t="b">
        <f>IF(ISERROR(VLOOKUP(Table1[[#This Row],[Base ]],Stock,1,FALSE)),FALSE,TRUE)</f>
        <v>0</v>
      </c>
      <c r="Q898" s="29" t="b">
        <f>IF(ISERROR(VLOOKUP(Table1[[#This Row],[Additive]],Stock,1,FALSE)),FALSE,TRUE)</f>
        <v>0</v>
      </c>
    </row>
    <row r="899" spans="1:17" ht="12.75">
      <c r="A899" s="4" t="s">
        <v>1</v>
      </c>
      <c r="B899" s="4" t="s">
        <v>47</v>
      </c>
      <c r="C899" s="35" t="str">
        <f>CONCATENATE(Table1[[#This Row],[Base ]],"-",Table1[[#This Row],[Additive]])</f>
        <v>Oil-Tristeria</v>
      </c>
      <c r="D899" s="4">
        <v>-2</v>
      </c>
      <c r="E899" s="4">
        <v>-1</v>
      </c>
      <c r="F899" s="4">
        <v>0</v>
      </c>
      <c r="G899" s="4">
        <v>0</v>
      </c>
      <c r="H899" s="4">
        <v>-3</v>
      </c>
      <c r="I899" s="4">
        <v>0</v>
      </c>
      <c r="J899" s="4">
        <v>3</v>
      </c>
      <c r="K899" s="20">
        <v>270.24</v>
      </c>
      <c r="L899" s="20">
        <v>700.60000000000105</v>
      </c>
      <c r="M899" s="20">
        <v>18.576840208358998</v>
      </c>
      <c r="N899" s="20">
        <v>346.89670307404401</v>
      </c>
      <c r="O899" s="20">
        <v>434.09718756587768</v>
      </c>
      <c r="P899" s="20" t="b">
        <f>IF(ISERROR(VLOOKUP(Table1[[#This Row],[Base ]],Stock,1,FALSE)),FALSE,TRUE)</f>
        <v>0</v>
      </c>
      <c r="Q899" s="29" t="b">
        <f>IF(ISERROR(VLOOKUP(Table1[[#This Row],[Additive]],Stock,1,FALSE)),FALSE,TRUE)</f>
        <v>0</v>
      </c>
    </row>
    <row r="900" spans="1:17" ht="12.75">
      <c r="A900" s="4" t="s">
        <v>2</v>
      </c>
      <c r="B900" s="4" t="s">
        <v>309</v>
      </c>
      <c r="C900" s="35" t="str">
        <f>CONCATENATE(Table1[[#This Row],[Base ]],"-",Table1[[#This Row],[Additive]])</f>
        <v>Onions-Fool's Agar</v>
      </c>
      <c r="D900" s="4">
        <v>-2</v>
      </c>
      <c r="E900" s="4">
        <v>0</v>
      </c>
      <c r="F900" s="4">
        <v>0</v>
      </c>
      <c r="G900" s="4">
        <v>0</v>
      </c>
      <c r="H900" s="4">
        <v>0</v>
      </c>
      <c r="I900" s="4">
        <v>2</v>
      </c>
      <c r="J900" s="4">
        <v>-2</v>
      </c>
      <c r="K900" s="20">
        <v>477.780000000016</v>
      </c>
      <c r="L900" s="20">
        <v>502.280000000001</v>
      </c>
      <c r="M900" s="20">
        <v>548.20074155033797</v>
      </c>
      <c r="N900" s="20">
        <v>649.99917052163801</v>
      </c>
      <c r="O900" s="20">
        <v>163.64606374764324</v>
      </c>
      <c r="P900" s="20" t="b">
        <f>IF(ISERROR(VLOOKUP(Table1[[#This Row],[Base ]],Stock,1,FALSE)),FALSE,TRUE)</f>
        <v>0</v>
      </c>
      <c r="Q900" s="29" t="b">
        <f>IF(ISERROR(VLOOKUP(Table1[[#This Row],[Additive]],Stock,1,FALSE)),FALSE,TRUE)</f>
        <v>0</v>
      </c>
    </row>
    <row r="901" spans="1:17" ht="12.75">
      <c r="A901" s="3" t="s">
        <v>2</v>
      </c>
      <c r="B901" s="3" t="s">
        <v>245</v>
      </c>
      <c r="C901" s="13" t="str">
        <f>CONCATENATE(Table1[[#This Row],[Base ]],"-",Table1[[#This Row],[Additive]])</f>
        <v>Onions-Barley (Medium)</v>
      </c>
      <c r="D901" s="4">
        <v>-2</v>
      </c>
      <c r="E901" s="4">
        <v>-1</v>
      </c>
      <c r="F901" s="4">
        <v>2</v>
      </c>
      <c r="G901" s="4">
        <v>2</v>
      </c>
      <c r="H901" s="4">
        <v>0</v>
      </c>
      <c r="I901" s="4">
        <v>2</v>
      </c>
      <c r="J901" s="4">
        <v>-1</v>
      </c>
      <c r="K901" s="20">
        <v>477.780000000016</v>
      </c>
      <c r="L901" s="20">
        <v>502.280000000001</v>
      </c>
      <c r="M901" s="20">
        <v>656.95942186585603</v>
      </c>
      <c r="N901" s="20">
        <v>150.11460030252101</v>
      </c>
      <c r="O901" s="20">
        <v>395.12749077261441</v>
      </c>
      <c r="P901" s="20" t="b">
        <f>IF(ISERROR(VLOOKUP(Table1[[#This Row],[Base ]],Stock,1,FALSE)),FALSE,TRUE)</f>
        <v>0</v>
      </c>
      <c r="Q901" s="29" t="b">
        <f>IF(ISERROR(VLOOKUP(Table1[[#This Row],[Additive]],Stock,1,FALSE)),FALSE,TRUE)</f>
        <v>0</v>
      </c>
    </row>
    <row r="902" spans="1:17" ht="12.75">
      <c r="A902" s="4" t="s">
        <v>2</v>
      </c>
      <c r="B902" s="4" t="s">
        <v>307</v>
      </c>
      <c r="C902" s="35" t="str">
        <f>CONCATENATE(Table1[[#This Row],[Base ]],"-",Table1[[#This Row],[Additive]])</f>
        <v>Onions-Common Basil</v>
      </c>
      <c r="D902" s="4">
        <v>-2</v>
      </c>
      <c r="E902" s="4">
        <v>0</v>
      </c>
      <c r="F902" s="4">
        <v>0</v>
      </c>
      <c r="G902" s="4">
        <v>1</v>
      </c>
      <c r="H902" s="4">
        <v>0</v>
      </c>
      <c r="I902" s="4">
        <v>2</v>
      </c>
      <c r="J902" s="4">
        <v>-2</v>
      </c>
      <c r="K902" s="20">
        <v>477.780000000016</v>
      </c>
      <c r="L902" s="20">
        <v>502.280000000001</v>
      </c>
      <c r="M902" s="20">
        <v>604.06646194144105</v>
      </c>
      <c r="N902" s="20">
        <v>185.83452775730001</v>
      </c>
      <c r="O902" s="20">
        <v>340.71396709349767</v>
      </c>
      <c r="P902" s="20" t="b">
        <f>IF(ISERROR(VLOOKUP(Table1[[#This Row],[Base ]],Stock,1,FALSE)),FALSE,TRUE)</f>
        <v>0</v>
      </c>
      <c r="Q902" s="29" t="b">
        <f>IF(ISERROR(VLOOKUP(Table1[[#This Row],[Additive]],Stock,1,FALSE)),FALSE,TRUE)</f>
        <v>1</v>
      </c>
    </row>
    <row r="903" spans="1:17" ht="12.75">
      <c r="A903" s="4" t="s">
        <v>200</v>
      </c>
      <c r="B903" s="4" t="s">
        <v>80</v>
      </c>
      <c r="C903" s="35" t="str">
        <f>CONCATENATE(Table1[[#This Row],[Base ]],"-",Table1[[#This Row],[Additive]])</f>
        <v>Oyster Meat-Shyama</v>
      </c>
      <c r="D903" s="4">
        <v>-2</v>
      </c>
      <c r="E903" s="4">
        <v>1</v>
      </c>
      <c r="F903" s="4">
        <v>-1</v>
      </c>
      <c r="G903" s="4">
        <v>0</v>
      </c>
      <c r="H903" s="4">
        <v>3</v>
      </c>
      <c r="I903" s="4">
        <v>0</v>
      </c>
      <c r="J903" s="4">
        <v>0</v>
      </c>
      <c r="K903" s="20">
        <v>856.03599488714303</v>
      </c>
      <c r="L903" s="20">
        <v>-722.59129465318995</v>
      </c>
      <c r="M903" s="20">
        <v>735.16275801409301</v>
      </c>
      <c r="N903" s="20">
        <v>-213.580921410228</v>
      </c>
      <c r="O903" s="20">
        <v>523.16526973902603</v>
      </c>
      <c r="P903" s="20" t="b">
        <f>IF(ISERROR(VLOOKUP(Table1[[#This Row],[Base ]],Stock,1,FALSE)),FALSE,TRUE)</f>
        <v>0</v>
      </c>
      <c r="Q903" s="29" t="b">
        <f>IF(ISERROR(VLOOKUP(Table1[[#This Row],[Additive]],Stock,1,FALSE)),FALSE,TRUE)</f>
        <v>0</v>
      </c>
    </row>
    <row r="904" spans="1:17" ht="12.75">
      <c r="A904" s="4" t="s">
        <v>339</v>
      </c>
      <c r="B904" s="4" t="s">
        <v>205</v>
      </c>
      <c r="C904" s="35" t="str">
        <f>CONCATENATE(Table1[[#This Row],[Base ]],"-",Table1[[#This Row],[Additive]])</f>
        <v>Oyster meat-Shrub sage</v>
      </c>
      <c r="D904" s="4">
        <v>-2</v>
      </c>
      <c r="E904" s="4">
        <v>2</v>
      </c>
      <c r="F904" s="4">
        <v>5</v>
      </c>
      <c r="G904" s="4">
        <v>3</v>
      </c>
      <c r="H904" s="4">
        <v>-3</v>
      </c>
      <c r="I904" s="4">
        <v>0</v>
      </c>
      <c r="J904" s="4">
        <v>0</v>
      </c>
      <c r="K904" s="20">
        <v>856.03599488714303</v>
      </c>
      <c r="L904" s="20">
        <v>-722.59129465318995</v>
      </c>
      <c r="M904" s="20">
        <v>914.15438825568799</v>
      </c>
      <c r="N904" s="20">
        <v>-597.77589343759701</v>
      </c>
      <c r="O904" s="20">
        <v>137.6830854838399</v>
      </c>
      <c r="P904" s="20" t="b">
        <f>IF(ISERROR(VLOOKUP(Table1[[#This Row],[Base ]],Stock,1,FALSE)),FALSE,TRUE)</f>
        <v>0</v>
      </c>
      <c r="Q904" s="29" t="b">
        <f>IF(ISERROR(VLOOKUP(Table1[[#This Row],[Additive]],Stock,1,FALSE)),FALSE,TRUE)</f>
        <v>1</v>
      </c>
    </row>
    <row r="905" spans="1:17" ht="12.75">
      <c r="A905" s="3" t="s">
        <v>200</v>
      </c>
      <c r="B905" s="3" t="s">
        <v>334</v>
      </c>
      <c r="C905" s="13" t="str">
        <f>CONCATENATE(Table1[[#This Row],[Base ]],"-",Table1[[#This Row],[Additive]])</f>
        <v>Oyster Meat-Vanilla Tea Tree</v>
      </c>
      <c r="D905" s="4">
        <v>-2</v>
      </c>
      <c r="E905" s="4">
        <v>1</v>
      </c>
      <c r="F905" s="4">
        <v>1</v>
      </c>
      <c r="G905" s="4">
        <v>3</v>
      </c>
      <c r="H905" s="4">
        <v>0</v>
      </c>
      <c r="I905" s="4">
        <v>0</v>
      </c>
      <c r="J905" s="4">
        <v>-3</v>
      </c>
      <c r="K905" s="20">
        <v>856.03599488714303</v>
      </c>
      <c r="L905" s="20">
        <v>-722.59129465318995</v>
      </c>
      <c r="M905" s="20">
        <v>560.55009548818805</v>
      </c>
      <c r="N905" s="20">
        <v>27.391613685433601</v>
      </c>
      <c r="O905" s="20">
        <v>806.09322013255371</v>
      </c>
      <c r="P905" s="20" t="b">
        <f>IF(ISERROR(VLOOKUP(Table1[[#This Row],[Base ]],Stock,1,FALSE)),FALSE,TRUE)</f>
        <v>0</v>
      </c>
      <c r="Q905" s="29" t="b">
        <f>IF(ISERROR(VLOOKUP(Table1[[#This Row],[Additive]],Stock,1,FALSE)),FALSE,TRUE)</f>
        <v>0</v>
      </c>
    </row>
    <row r="906" spans="1:17" ht="12.75">
      <c r="A906" s="3" t="s">
        <v>341</v>
      </c>
      <c r="B906" s="3" t="s">
        <v>259</v>
      </c>
      <c r="C906" s="13" t="str">
        <f>CONCATENATE(Table1[[#This Row],[Base ]],"-",Table1[[#This Row],[Additive]])</f>
        <v>Ribbonfish meat-Sand Spore</v>
      </c>
      <c r="D906" s="4">
        <v>-2</v>
      </c>
      <c r="E906" s="4">
        <v>0</v>
      </c>
      <c r="F906" s="4">
        <v>0</v>
      </c>
      <c r="G906" s="4">
        <v>2</v>
      </c>
      <c r="H906" s="4">
        <v>2</v>
      </c>
      <c r="I906" s="4">
        <v>-2</v>
      </c>
      <c r="J906" s="4">
        <v>0</v>
      </c>
      <c r="K906" s="20">
        <v>718.13212208788502</v>
      </c>
      <c r="L906" s="20">
        <v>-562.655509470693</v>
      </c>
      <c r="M906" s="20">
        <v>598.20337894332499</v>
      </c>
      <c r="N906" s="20">
        <v>-545.69537773743104</v>
      </c>
      <c r="O906" s="20">
        <v>121.12204382623112</v>
      </c>
      <c r="P906" s="20" t="b">
        <f>IF(ISERROR(VLOOKUP(Table1[[#This Row],[Base ]],Stock,1,FALSE)),FALSE,TRUE)</f>
        <v>0</v>
      </c>
      <c r="Q906" s="29" t="b">
        <f>IF(ISERROR(VLOOKUP(Table1[[#This Row],[Additive]],Stock,1,FALSE)),FALSE,TRUE)</f>
        <v>0</v>
      </c>
    </row>
    <row r="907" spans="1:17" ht="12.75">
      <c r="A907" s="3" t="s">
        <v>341</v>
      </c>
      <c r="B907" s="3" t="s">
        <v>104</v>
      </c>
      <c r="C907" s="13" t="str">
        <f>CONCATENATE(Table1[[#This Row],[Base ]],"-",Table1[[#This Row],[Additive]])</f>
        <v>Ribbonfish meat-Squill</v>
      </c>
      <c r="D907" s="4">
        <v>-2</v>
      </c>
      <c r="E907" s="4">
        <v>0</v>
      </c>
      <c r="F907" s="4">
        <v>0</v>
      </c>
      <c r="G907" s="4">
        <v>2</v>
      </c>
      <c r="H907" s="4">
        <v>2</v>
      </c>
      <c r="I907" s="4">
        <v>-2</v>
      </c>
      <c r="J907" s="4">
        <v>0</v>
      </c>
      <c r="K907" s="20">
        <v>718.13212208788502</v>
      </c>
      <c r="L907" s="20">
        <v>-562.655509470693</v>
      </c>
      <c r="M907" s="20">
        <v>752.36443513486802</v>
      </c>
      <c r="N907" s="20">
        <v>-748.205004633361</v>
      </c>
      <c r="O907" s="20">
        <v>188.68085862553096</v>
      </c>
      <c r="P907" s="20" t="b">
        <f>IF(ISERROR(VLOOKUP(Table1[[#This Row],[Base ]],Stock,1,FALSE)),FALSE,TRUE)</f>
        <v>0</v>
      </c>
      <c r="Q907" s="29" t="b">
        <f>IF(ISERROR(VLOOKUP(Table1[[#This Row],[Additive]],Stock,1,FALSE)),FALSE,TRUE)</f>
        <v>0</v>
      </c>
    </row>
    <row r="908" spans="1:17" ht="12.75">
      <c r="A908" s="4" t="s">
        <v>341</v>
      </c>
      <c r="B908" s="4" t="s">
        <v>200</v>
      </c>
      <c r="C908" s="35" t="str">
        <f>CONCATENATE(Table1[[#This Row],[Base ]],"-",Table1[[#This Row],[Additive]])</f>
        <v>Ribbonfish meat-Oyster Meat</v>
      </c>
      <c r="D908" s="4">
        <v>-2</v>
      </c>
      <c r="E908" s="4">
        <v>0</v>
      </c>
      <c r="F908" s="4">
        <v>0</v>
      </c>
      <c r="G908" s="4">
        <v>2</v>
      </c>
      <c r="H908" s="4">
        <v>2</v>
      </c>
      <c r="I908" s="4">
        <v>-2</v>
      </c>
      <c r="J908" s="4">
        <v>0</v>
      </c>
      <c r="K908" s="20">
        <v>718.13212208788502</v>
      </c>
      <c r="L908" s="20">
        <v>-562.655509470693</v>
      </c>
      <c r="M908" s="20">
        <v>856.03599488714303</v>
      </c>
      <c r="N908" s="20">
        <v>-722.59129465318995</v>
      </c>
      <c r="O908" s="20">
        <v>211.17986058091748</v>
      </c>
      <c r="P908" s="20" t="b">
        <f>IF(ISERROR(VLOOKUP(Table1[[#This Row],[Base ]],Stock,1,FALSE)),FALSE,TRUE)</f>
        <v>0</v>
      </c>
      <c r="Q908" s="29" t="b">
        <f>IF(ISERROR(VLOOKUP(Table1[[#This Row],[Additive]],Stock,1,FALSE)),FALSE,TRUE)</f>
        <v>0</v>
      </c>
    </row>
    <row r="909" spans="1:17" ht="12.75">
      <c r="A909" s="3" t="s">
        <v>341</v>
      </c>
      <c r="B909" s="3" t="s">
        <v>266</v>
      </c>
      <c r="C909" s="13" t="str">
        <f>CONCATENATE(Table1[[#This Row],[Base ]],"-",Table1[[#This Row],[Additive]])</f>
        <v>Ribbonfish meat-Pulmonaria Opal</v>
      </c>
      <c r="D909" s="4">
        <v>-2</v>
      </c>
      <c r="E909" s="4">
        <v>0</v>
      </c>
      <c r="F909" s="4">
        <v>0</v>
      </c>
      <c r="G909" s="4">
        <v>2</v>
      </c>
      <c r="H909" s="4">
        <v>2</v>
      </c>
      <c r="I909" s="4">
        <v>-2</v>
      </c>
      <c r="J909" s="4">
        <v>0</v>
      </c>
      <c r="K909" s="20">
        <v>718.13212208788502</v>
      </c>
      <c r="L909" s="20">
        <v>-562.655509470693</v>
      </c>
      <c r="M909" s="20">
        <v>573.59627464291702</v>
      </c>
      <c r="N909" s="20">
        <v>-817.65683915672901</v>
      </c>
      <c r="O909" s="20">
        <v>293.1148057302488</v>
      </c>
      <c r="P909" s="20" t="b">
        <f>IF(ISERROR(VLOOKUP(Table1[[#This Row],[Base ]],Stock,1,FALSE)),FALSE,TRUE)</f>
        <v>0</v>
      </c>
      <c r="Q909" s="29" t="b">
        <f>IF(ISERROR(VLOOKUP(Table1[[#This Row],[Additive]],Stock,1,FALSE)),FALSE,TRUE)</f>
        <v>0</v>
      </c>
    </row>
    <row r="910" spans="1:17" ht="12.75">
      <c r="A910" s="3" t="s">
        <v>341</v>
      </c>
      <c r="B910" s="3" t="s">
        <v>250</v>
      </c>
      <c r="C910" s="13" t="str">
        <f>CONCATENATE(Table1[[#This Row],[Base ]],"-",Table1[[#This Row],[Additive]])</f>
        <v>Ribbonfish meat-Lemon Grass</v>
      </c>
      <c r="D910" s="4">
        <v>-2</v>
      </c>
      <c r="E910" s="4">
        <v>0</v>
      </c>
      <c r="F910" s="4">
        <v>0</v>
      </c>
      <c r="G910" s="4">
        <v>2</v>
      </c>
      <c r="H910" s="4">
        <v>2</v>
      </c>
      <c r="I910" s="4">
        <v>-2</v>
      </c>
      <c r="J910" s="4">
        <v>0</v>
      </c>
      <c r="K910" s="20">
        <v>718.13212208788502</v>
      </c>
      <c r="L910" s="20">
        <v>-562.655509470693</v>
      </c>
      <c r="M910" s="20">
        <v>986.86970087438397</v>
      </c>
      <c r="N910" s="20">
        <v>-433.67964176872499</v>
      </c>
      <c r="O910" s="20">
        <v>298.08498905765998</v>
      </c>
      <c r="P910" s="20" t="b">
        <f>IF(ISERROR(VLOOKUP(Table1[[#This Row],[Base ]],Stock,1,FALSE)),FALSE,TRUE)</f>
        <v>0</v>
      </c>
      <c r="Q910" s="29" t="b">
        <f>IF(ISERROR(VLOOKUP(Table1[[#This Row],[Additive]],Stock,1,FALSE)),FALSE,TRUE)</f>
        <v>0</v>
      </c>
    </row>
    <row r="911" spans="1:17" ht="12.75">
      <c r="A911" s="3" t="s">
        <v>341</v>
      </c>
      <c r="B911" s="3" t="s">
        <v>188</v>
      </c>
      <c r="C911" s="13" t="str">
        <f>CONCATENATE(Table1[[#This Row],[Base ]],"-",Table1[[#This Row],[Additive]])</f>
        <v>Ribbonfish meat-Earth Light</v>
      </c>
      <c r="D911" s="4">
        <v>-2</v>
      </c>
      <c r="E911" s="4">
        <v>0</v>
      </c>
      <c r="F911" s="4">
        <v>0</v>
      </c>
      <c r="G911" s="4">
        <v>2</v>
      </c>
      <c r="H911" s="4">
        <v>2</v>
      </c>
      <c r="I911" s="4">
        <v>-2</v>
      </c>
      <c r="J911" s="4">
        <v>0</v>
      </c>
      <c r="K911" s="20">
        <v>718.13212208788502</v>
      </c>
      <c r="L911" s="20">
        <v>-562.655509470693</v>
      </c>
      <c r="M911" s="20">
        <v>745.887303059548</v>
      </c>
      <c r="N911" s="20">
        <v>-178.28853169560401</v>
      </c>
      <c r="O911" s="20">
        <v>385.36777716192819</v>
      </c>
      <c r="P911" s="20" t="b">
        <f>IF(ISERROR(VLOOKUP(Table1[[#This Row],[Base ]],Stock,1,FALSE)),FALSE,TRUE)</f>
        <v>0</v>
      </c>
      <c r="Q911" s="29" t="b">
        <f>IF(ISERROR(VLOOKUP(Table1[[#This Row],[Additive]],Stock,1,FALSE)),FALSE,TRUE)</f>
        <v>0</v>
      </c>
    </row>
    <row r="912" spans="1:17" ht="12.75">
      <c r="A912" s="3" t="s">
        <v>341</v>
      </c>
      <c r="B912" s="3" t="s">
        <v>90</v>
      </c>
      <c r="C912" s="13" t="str">
        <f>CONCATENATE(Table1[[#This Row],[Base ]],"-",Table1[[#This Row],[Additive]])</f>
        <v>Ribbonfish meat-Fumitory</v>
      </c>
      <c r="D912" s="4">
        <v>-2</v>
      </c>
      <c r="E912" s="4">
        <v>0</v>
      </c>
      <c r="F912" s="4">
        <v>0</v>
      </c>
      <c r="G912" s="4">
        <v>2</v>
      </c>
      <c r="H912" s="4">
        <v>2</v>
      </c>
      <c r="I912" s="4">
        <v>-2</v>
      </c>
      <c r="J912" s="4">
        <v>0</v>
      </c>
      <c r="K912" s="20">
        <v>718.13212208788502</v>
      </c>
      <c r="L912" s="20">
        <v>-562.655509470693</v>
      </c>
      <c r="M912" s="20">
        <v>407.95123495293001</v>
      </c>
      <c r="N912" s="20">
        <v>-873.95652990786596</v>
      </c>
      <c r="O912" s="20">
        <v>439.45478501098711</v>
      </c>
      <c r="P912" s="20" t="b">
        <f>IF(ISERROR(VLOOKUP(Table1[[#This Row],[Base ]],Stock,1,FALSE)),FALSE,TRUE)</f>
        <v>0</v>
      </c>
      <c r="Q912" s="29" t="b">
        <f>IF(ISERROR(VLOOKUP(Table1[[#This Row],[Additive]],Stock,1,FALSE)),FALSE,TRUE)</f>
        <v>0</v>
      </c>
    </row>
    <row r="913" spans="1:17" ht="12.75">
      <c r="A913" s="3" t="s">
        <v>341</v>
      </c>
      <c r="B913" s="3" t="s">
        <v>257</v>
      </c>
      <c r="C913" s="13" t="str">
        <f>CONCATENATE(Table1[[#This Row],[Base ]],"-",Table1[[#This Row],[Additive]])</f>
        <v>Ribbonfish meat-Grilled Carrots</v>
      </c>
      <c r="D913" s="4">
        <v>-2</v>
      </c>
      <c r="E913" s="4">
        <v>1</v>
      </c>
      <c r="F913" s="4">
        <v>0</v>
      </c>
      <c r="G913" s="4">
        <v>2</v>
      </c>
      <c r="H913" s="4">
        <v>2</v>
      </c>
      <c r="I913" s="4">
        <v>-2</v>
      </c>
      <c r="J913" s="4">
        <v>0</v>
      </c>
      <c r="K913" s="20">
        <v>718.13212208788502</v>
      </c>
      <c r="L913" s="20">
        <v>-562.655509470693</v>
      </c>
      <c r="M913" s="20">
        <v>333.44965666858099</v>
      </c>
      <c r="N913" s="20">
        <v>-807.19045317416396</v>
      </c>
      <c r="O913" s="20">
        <v>455.82665333779437</v>
      </c>
      <c r="P913" s="20" t="b">
        <f>IF(ISERROR(VLOOKUP(Table1[[#This Row],[Base ]],Stock,1,FALSE)),FALSE,TRUE)</f>
        <v>0</v>
      </c>
      <c r="Q913" s="29" t="b">
        <f>IF(ISERROR(VLOOKUP(Table1[[#This Row],[Additive]],Stock,1,FALSE)),FALSE,TRUE)</f>
        <v>0</v>
      </c>
    </row>
    <row r="914" spans="1:17" ht="12.75">
      <c r="A914" s="4" t="s">
        <v>341</v>
      </c>
      <c r="B914" s="6" t="s">
        <v>34</v>
      </c>
      <c r="C914" s="36" t="str">
        <f>CONCATENATE(Table1[[#This Row],[Base ]],"-",Table1[[#This Row],[Additive]])</f>
        <v>Ribbonfish meat-Panoe</v>
      </c>
      <c r="D914" s="4">
        <v>-2</v>
      </c>
      <c r="E914" s="4">
        <v>0</v>
      </c>
      <c r="F914" s="4">
        <v>0</v>
      </c>
      <c r="G914" s="4">
        <v>2</v>
      </c>
      <c r="H914" s="4">
        <v>-1</v>
      </c>
      <c r="I914" s="4">
        <v>2</v>
      </c>
      <c r="J914" s="4">
        <v>0</v>
      </c>
      <c r="K914" s="20">
        <v>718.13212208788502</v>
      </c>
      <c r="L914" s="20">
        <v>-562.655509470693</v>
      </c>
      <c r="M914" s="20">
        <v>439.27045090352198</v>
      </c>
      <c r="N914" s="20">
        <v>-742.86822703616895</v>
      </c>
      <c r="O914" s="20">
        <v>332.024781045135</v>
      </c>
      <c r="P914" s="20" t="b">
        <f>IF(ISERROR(VLOOKUP(Table1[[#This Row],[Base ]],Stock,1,FALSE)),FALSE,TRUE)</f>
        <v>0</v>
      </c>
      <c r="Q914" s="29" t="b">
        <f>IF(ISERROR(VLOOKUP(Table1[[#This Row],[Additive]],Stock,1,FALSE)),FALSE,TRUE)</f>
        <v>1</v>
      </c>
    </row>
    <row r="915" spans="1:17" ht="12.75">
      <c r="A915" s="3" t="s">
        <v>341</v>
      </c>
      <c r="B915" s="3" t="s">
        <v>92</v>
      </c>
      <c r="C915" s="13" t="str">
        <f>CONCATENATE(Table1[[#This Row],[Base ]],"-",Table1[[#This Row],[Additive]])</f>
        <v>Ribbonfish meat-Larkspur</v>
      </c>
      <c r="D915" s="4">
        <v>-2</v>
      </c>
      <c r="E915" s="4">
        <v>2</v>
      </c>
      <c r="F915" s="4">
        <v>0</v>
      </c>
      <c r="G915" s="4">
        <v>2</v>
      </c>
      <c r="H915" s="4">
        <v>3</v>
      </c>
      <c r="I915" s="4">
        <v>-2</v>
      </c>
      <c r="J915" s="4">
        <v>-1</v>
      </c>
      <c r="K915" s="20">
        <v>718.13212208788502</v>
      </c>
      <c r="L915" s="20">
        <v>-562.655509470693</v>
      </c>
      <c r="M915" s="20">
        <v>1000.15874973592</v>
      </c>
      <c r="N915" s="20">
        <v>-376.52089388784799</v>
      </c>
      <c r="O915" s="20">
        <v>337.91287903940099</v>
      </c>
      <c r="P915" s="20" t="b">
        <f>IF(ISERROR(VLOOKUP(Table1[[#This Row],[Base ]],Stock,1,FALSE)),FALSE,TRUE)</f>
        <v>0</v>
      </c>
      <c r="Q915" s="29" t="b">
        <f>IF(ISERROR(VLOOKUP(Table1[[#This Row],[Additive]],Stock,1,FALSE)),FALSE,TRUE)</f>
        <v>1</v>
      </c>
    </row>
    <row r="916" spans="1:17" ht="12.75">
      <c r="A916" s="4" t="s">
        <v>341</v>
      </c>
      <c r="B916" s="4" t="s">
        <v>102</v>
      </c>
      <c r="C916" s="35" t="str">
        <f>CONCATENATE(Table1[[#This Row],[Base ]],"-",Table1[[#This Row],[Additive]])</f>
        <v>Ribbonfish meat-Whitebelly</v>
      </c>
      <c r="D916" s="4">
        <v>-2</v>
      </c>
      <c r="E916" s="4">
        <v>0</v>
      </c>
      <c r="F916" s="4">
        <v>0</v>
      </c>
      <c r="G916" s="4">
        <v>2</v>
      </c>
      <c r="H916" s="4">
        <v>2</v>
      </c>
      <c r="I916" s="4">
        <v>-2</v>
      </c>
      <c r="J916" s="4">
        <v>0</v>
      </c>
      <c r="K916" s="20">
        <v>718.13212208788502</v>
      </c>
      <c r="L916" s="20">
        <v>-562.655509470693</v>
      </c>
      <c r="M916" s="20">
        <v>398.21788457706799</v>
      </c>
      <c r="N916" s="20">
        <v>-862.72855226570596</v>
      </c>
      <c r="O916" s="20">
        <v>438.62164831935183</v>
      </c>
      <c r="P916" s="20" t="b">
        <f>IF(ISERROR(VLOOKUP(Table1[[#This Row],[Base ]],Stock,1,FALSE)),FALSE,TRUE)</f>
        <v>0</v>
      </c>
      <c r="Q916" s="29" t="b">
        <f>IF(ISERROR(VLOOKUP(Table1[[#This Row],[Additive]],Stock,1,FALSE)),FALSE,TRUE)</f>
        <v>1</v>
      </c>
    </row>
    <row r="917" spans="1:17" ht="12.75">
      <c r="A917" s="4" t="s">
        <v>341</v>
      </c>
      <c r="B917" s="4" t="s">
        <v>14</v>
      </c>
      <c r="C917" s="35" t="str">
        <f>CONCATENATE(Table1[[#This Row],[Base ]],"-",Table1[[#This Row],[Additive]])</f>
        <v>Ribbonfish meat-Glechoma</v>
      </c>
      <c r="D917" s="4">
        <v>-2</v>
      </c>
      <c r="E917" s="4">
        <v>2</v>
      </c>
      <c r="F917" s="4">
        <v>-1</v>
      </c>
      <c r="G917" s="4">
        <v>2</v>
      </c>
      <c r="H917" s="4">
        <v>2</v>
      </c>
      <c r="I917" s="4">
        <v>-1</v>
      </c>
      <c r="J917" s="4">
        <v>0</v>
      </c>
      <c r="K917" s="20">
        <v>718.13212208788502</v>
      </c>
      <c r="L917" s="20">
        <v>-562.655509470693</v>
      </c>
      <c r="M917" s="20">
        <v>990.86216144071102</v>
      </c>
      <c r="N917" s="20">
        <v>-947.89250833939195</v>
      </c>
      <c r="O917" s="20">
        <v>472.0055292713804</v>
      </c>
      <c r="P917" s="20" t="b">
        <f>IF(ISERROR(VLOOKUP(Table1[[#This Row],[Base ]],Stock,1,FALSE)),FALSE,TRUE)</f>
        <v>0</v>
      </c>
      <c r="Q917" s="29" t="b">
        <f>IF(ISERROR(VLOOKUP(Table1[[#This Row],[Additive]],Stock,1,FALSE)),FALSE,TRUE)</f>
        <v>1</v>
      </c>
    </row>
    <row r="918" spans="1:17" ht="12.75">
      <c r="A918" s="4" t="s">
        <v>342</v>
      </c>
      <c r="B918" s="4" t="s">
        <v>55</v>
      </c>
      <c r="C918" s="35" t="str">
        <f>CONCATENATE(Table1[[#This Row],[Base ]],"-",Table1[[#This Row],[Additive]])</f>
        <v>Rotten Fish-Fivesleaf</v>
      </c>
      <c r="D918" s="4">
        <v>-2</v>
      </c>
      <c r="E918" s="4">
        <v>3</v>
      </c>
      <c r="F918" s="4">
        <v>3</v>
      </c>
      <c r="G918" s="4">
        <v>2</v>
      </c>
      <c r="H918" s="4">
        <v>-1</v>
      </c>
      <c r="I918" s="4">
        <v>-3</v>
      </c>
      <c r="J918" s="4">
        <v>0</v>
      </c>
      <c r="K918" s="20">
        <v>965.40359023138706</v>
      </c>
      <c r="L918" s="20">
        <v>817.21352017338404</v>
      </c>
      <c r="M918" s="20">
        <v>273.47522686799999</v>
      </c>
      <c r="N918" s="20">
        <v>866.96196212513405</v>
      </c>
      <c r="O918" s="20">
        <v>693.71447116473064</v>
      </c>
      <c r="P918" s="20" t="b">
        <f>IF(ISERROR(VLOOKUP(Table1[[#This Row],[Base ]],Stock,1,FALSE)),FALSE,TRUE)</f>
        <v>0</v>
      </c>
      <c r="Q918" s="29" t="b">
        <f>IF(ISERROR(VLOOKUP(Table1[[#This Row],[Additive]],Stock,1,FALSE)),FALSE,TRUE)</f>
        <v>1</v>
      </c>
    </row>
    <row r="919" spans="1:17" ht="12.75">
      <c r="A919" s="4" t="s">
        <v>320</v>
      </c>
      <c r="B919" s="4" t="s">
        <v>223</v>
      </c>
      <c r="C919" s="35" t="str">
        <f>CONCATENATE(Table1[[#This Row],[Base ]],"-",Table1[[#This Row],[Additive]])</f>
        <v>Royal Jelly-Crimson Pipeweed</v>
      </c>
      <c r="D919" s="4">
        <v>-2</v>
      </c>
      <c r="E919" s="4">
        <v>2</v>
      </c>
      <c r="F919" s="4">
        <v>0</v>
      </c>
      <c r="G919" s="4">
        <v>-1</v>
      </c>
      <c r="H919" s="4">
        <v>0</v>
      </c>
      <c r="I919" s="4">
        <v>-1</v>
      </c>
      <c r="J919" s="4">
        <v>3</v>
      </c>
      <c r="K919" s="20">
        <v>-790.90207500793895</v>
      </c>
      <c r="L919" s="20">
        <v>20.749574943705898</v>
      </c>
      <c r="M919" s="20">
        <v>-950.85781270558903</v>
      </c>
      <c r="N919" s="20">
        <v>-419.12443643229199</v>
      </c>
      <c r="O919" s="20">
        <v>468.05446681600097</v>
      </c>
      <c r="P919" s="20" t="b">
        <f>IF(ISERROR(VLOOKUP(Table1[[#This Row],[Base ]],Stock,1,FALSE)),FALSE,TRUE)</f>
        <v>0</v>
      </c>
      <c r="Q919" s="29" t="b">
        <f>IF(ISERROR(VLOOKUP(Table1[[#This Row],[Additive]],Stock,1,FALSE)),FALSE,TRUE)</f>
        <v>0</v>
      </c>
    </row>
    <row r="920" spans="1:17" ht="12.75">
      <c r="A920" s="4" t="s">
        <v>320</v>
      </c>
      <c r="B920" s="4" t="s">
        <v>43</v>
      </c>
      <c r="C920" s="35" t="str">
        <f>CONCATENATE(Table1[[#This Row],[Base ]],"-",Table1[[#This Row],[Additive]])</f>
        <v>Royal Jelly-Chaffa</v>
      </c>
      <c r="D920" s="4">
        <v>-2</v>
      </c>
      <c r="E920" s="4">
        <v>-1</v>
      </c>
      <c r="F920" s="4">
        <v>0</v>
      </c>
      <c r="G920" s="4">
        <v>0</v>
      </c>
      <c r="H920" s="4">
        <v>0</v>
      </c>
      <c r="I920" s="4">
        <v>2</v>
      </c>
      <c r="J920" s="4">
        <v>0</v>
      </c>
      <c r="K920" s="20">
        <v>-790.90207500793895</v>
      </c>
      <c r="L920" s="20">
        <v>20.749574943705898</v>
      </c>
      <c r="M920" s="20">
        <v>-307.69312176759303</v>
      </c>
      <c r="N920" s="20">
        <v>621.20741503389002</v>
      </c>
      <c r="O920" s="20">
        <v>770.74023523973369</v>
      </c>
      <c r="P920" s="20" t="b">
        <f>IF(ISERROR(VLOOKUP(Table1[[#This Row],[Base ]],Stock,1,FALSE)),FALSE,TRUE)</f>
        <v>0</v>
      </c>
      <c r="Q920" s="29" t="b">
        <f>IF(ISERROR(VLOOKUP(Table1[[#This Row],[Additive]],Stock,1,FALSE)),FALSE,TRUE)</f>
        <v>0</v>
      </c>
    </row>
    <row r="921" spans="1:17" ht="12.75">
      <c r="A921" s="4" t="s">
        <v>320</v>
      </c>
      <c r="B921" s="4" t="s">
        <v>336</v>
      </c>
      <c r="C921" s="35" t="str">
        <f>CONCATENATE(Table1[[#This Row],[Base ]],"-",Table1[[#This Row],[Additive]])</f>
        <v>Royal Jelly-Blue Tarafern</v>
      </c>
      <c r="D921" s="4">
        <v>-2</v>
      </c>
      <c r="E921" s="4">
        <v>1</v>
      </c>
      <c r="F921" s="4">
        <v>3</v>
      </c>
      <c r="G921" s="4">
        <v>0</v>
      </c>
      <c r="H921" s="4">
        <v>-2</v>
      </c>
      <c r="I921" s="4">
        <v>2</v>
      </c>
      <c r="J921" s="4">
        <v>0</v>
      </c>
      <c r="K921" s="20">
        <v>-790.90207500793895</v>
      </c>
      <c r="L921" s="20">
        <v>20.749574943705898</v>
      </c>
      <c r="M921" s="20">
        <v>-658.89195570260495</v>
      </c>
      <c r="N921" s="20">
        <v>777.74305473310596</v>
      </c>
      <c r="O921" s="20">
        <v>768.41772496648809</v>
      </c>
      <c r="P921" s="20" t="b">
        <f>IF(ISERROR(VLOOKUP(Table1[[#This Row],[Base ]],Stock,1,FALSE)),FALSE,TRUE)</f>
        <v>0</v>
      </c>
      <c r="Q921" s="29" t="b">
        <f>IF(ISERROR(VLOOKUP(Table1[[#This Row],[Additive]],Stock,1,FALSE)),FALSE,TRUE)</f>
        <v>1</v>
      </c>
    </row>
    <row r="922" spans="1:17" ht="12.75">
      <c r="A922" s="3" t="s">
        <v>276</v>
      </c>
      <c r="B922" s="3" t="s">
        <v>269</v>
      </c>
      <c r="C922" s="13" t="str">
        <f>CONCATENATE(Table1[[#This Row],[Base ]],"-",Table1[[#This Row],[Additive]])</f>
        <v>Spotted Sea Cucumber Meat-Eye of Osiris</v>
      </c>
      <c r="D922" s="4">
        <v>-2</v>
      </c>
      <c r="E922" s="4">
        <v>-1</v>
      </c>
      <c r="F922" s="4">
        <v>0</v>
      </c>
      <c r="G922" s="4">
        <v>-2</v>
      </c>
      <c r="H922" s="4">
        <v>0</v>
      </c>
      <c r="I922" s="4">
        <v>1</v>
      </c>
      <c r="J922" s="4">
        <v>0</v>
      </c>
      <c r="K922" s="20">
        <v>-38.433241157740497</v>
      </c>
      <c r="L922" s="20">
        <v>-861.75915644031898</v>
      </c>
      <c r="M922" s="20">
        <v>-331.36082349860999</v>
      </c>
      <c r="N922" s="20">
        <v>-630.32787884628397</v>
      </c>
      <c r="O922" s="20">
        <v>373.31890488545338</v>
      </c>
      <c r="P922" s="20" t="b">
        <f>IF(ISERROR(VLOOKUP(Table1[[#This Row],[Base ]],Stock,1,FALSE)),FALSE,TRUE)</f>
        <v>0</v>
      </c>
      <c r="Q922" s="29" t="b">
        <f>IF(ISERROR(VLOOKUP(Table1[[#This Row],[Additive]],Stock,1,FALSE)),FALSE,TRUE)</f>
        <v>0</v>
      </c>
    </row>
    <row r="923" spans="1:17" ht="12.75">
      <c r="A923" s="3" t="s">
        <v>276</v>
      </c>
      <c r="B923" s="3" t="s">
        <v>257</v>
      </c>
      <c r="C923" s="13" t="str">
        <f>CONCATENATE(Table1[[#This Row],[Base ]],"-",Table1[[#This Row],[Additive]])</f>
        <v>Spotted Sea Cucumber Meat-Grilled Carrots</v>
      </c>
      <c r="D923" s="4">
        <v>-2</v>
      </c>
      <c r="E923" s="4">
        <v>1</v>
      </c>
      <c r="F923" s="4">
        <v>0</v>
      </c>
      <c r="G923" s="4">
        <v>-2</v>
      </c>
      <c r="H923" s="4">
        <v>0</v>
      </c>
      <c r="I923" s="4">
        <v>0</v>
      </c>
      <c r="J923" s="4">
        <v>0</v>
      </c>
      <c r="K923" s="20">
        <v>-38.433241157740497</v>
      </c>
      <c r="L923" s="20">
        <v>-861.75915644031898</v>
      </c>
      <c r="M923" s="20">
        <v>333.44965666858099</v>
      </c>
      <c r="N923" s="20">
        <v>-807.19045317416396</v>
      </c>
      <c r="O923" s="20">
        <v>375.86517938198523</v>
      </c>
      <c r="P923" s="20" t="b">
        <f>IF(ISERROR(VLOOKUP(Table1[[#This Row],[Base ]],Stock,1,FALSE)),FALSE,TRUE)</f>
        <v>0</v>
      </c>
      <c r="Q923" s="29" t="b">
        <f>IF(ISERROR(VLOOKUP(Table1[[#This Row],[Additive]],Stock,1,FALSE)),FALSE,TRUE)</f>
        <v>0</v>
      </c>
    </row>
    <row r="924" spans="1:17" ht="12.75">
      <c r="A924" s="3" t="s">
        <v>276</v>
      </c>
      <c r="B924" s="3" t="s">
        <v>270</v>
      </c>
      <c r="C924" s="13" t="str">
        <f>CONCATENATE(Table1[[#This Row],[Base ]],"-",Table1[[#This Row],[Additive]])</f>
        <v>Spotted Sea Cucumber Meat-Nile Fire</v>
      </c>
      <c r="D924" s="4">
        <v>-2</v>
      </c>
      <c r="E924" s="4">
        <v>1</v>
      </c>
      <c r="F924" s="4">
        <v>0</v>
      </c>
      <c r="G924" s="4">
        <v>-1</v>
      </c>
      <c r="H924" s="4">
        <v>0</v>
      </c>
      <c r="I924" s="4">
        <v>0</v>
      </c>
      <c r="J924" s="4">
        <v>0</v>
      </c>
      <c r="K924" s="20">
        <v>-38.433241157740497</v>
      </c>
      <c r="L924" s="20">
        <v>-861.75915644031898</v>
      </c>
      <c r="M924" s="20">
        <v>-531.78812944674996</v>
      </c>
      <c r="N924" s="20">
        <v>-670.40003707040103</v>
      </c>
      <c r="O924" s="20">
        <v>529.1666640716245</v>
      </c>
      <c r="P924" s="20" t="b">
        <f>IF(ISERROR(VLOOKUP(Table1[[#This Row],[Base ]],Stock,1,FALSE)),FALSE,TRUE)</f>
        <v>0</v>
      </c>
      <c r="Q924" s="29" t="b">
        <f>IF(ISERROR(VLOOKUP(Table1[[#This Row],[Additive]],Stock,1,FALSE)),FALSE,TRUE)</f>
        <v>0</v>
      </c>
    </row>
    <row r="925" spans="1:17" ht="12.75">
      <c r="A925" s="4" t="s">
        <v>276</v>
      </c>
      <c r="B925" s="4" t="s">
        <v>24</v>
      </c>
      <c r="C925" s="35" t="str">
        <f>CONCATENATE(Table1[[#This Row],[Base ]],"-",Table1[[#This Row],[Additive]])</f>
        <v>Spotted Sea Cucumber Meat-Discorea</v>
      </c>
      <c r="D925" s="4">
        <v>-2</v>
      </c>
      <c r="E925" s="4">
        <v>0</v>
      </c>
      <c r="F925" s="4">
        <v>0</v>
      </c>
      <c r="G925" s="4">
        <v>-2</v>
      </c>
      <c r="H925" s="4">
        <v>0</v>
      </c>
      <c r="I925" s="4">
        <v>0</v>
      </c>
      <c r="J925" s="4">
        <v>0</v>
      </c>
      <c r="K925" s="20">
        <v>-38.433241157740497</v>
      </c>
      <c r="L925" s="20">
        <v>-861.75915644031898</v>
      </c>
      <c r="M925" s="20">
        <v>120.95898181420399</v>
      </c>
      <c r="N925" s="20">
        <v>-747.90931126540602</v>
      </c>
      <c r="O925" s="20">
        <v>195.87666525211654</v>
      </c>
      <c r="P925" s="20" t="b">
        <f>IF(ISERROR(VLOOKUP(Table1[[#This Row],[Base ]],Stock,1,FALSE)),FALSE,TRUE)</f>
        <v>0</v>
      </c>
      <c r="Q925" s="29" t="b">
        <f>IF(ISERROR(VLOOKUP(Table1[[#This Row],[Additive]],Stock,1,FALSE)),FALSE,TRUE)</f>
        <v>1</v>
      </c>
    </row>
    <row r="926" spans="1:17" ht="12.75">
      <c r="A926" s="3" t="s">
        <v>276</v>
      </c>
      <c r="B926" s="3" t="s">
        <v>34</v>
      </c>
      <c r="C926" s="13" t="str">
        <f>CONCATENATE(Table1[[#This Row],[Base ]],"-",Table1[[#This Row],[Additive]])</f>
        <v>Spotted Sea Cucumber Meat-Panoe</v>
      </c>
      <c r="D926" s="4">
        <v>-2</v>
      </c>
      <c r="E926" s="4">
        <v>0</v>
      </c>
      <c r="F926" s="4">
        <v>0</v>
      </c>
      <c r="G926" s="4">
        <v>-2</v>
      </c>
      <c r="H926" s="4">
        <v>-2</v>
      </c>
      <c r="I926" s="4">
        <v>2</v>
      </c>
      <c r="J926" s="4">
        <v>0</v>
      </c>
      <c r="K926" s="20">
        <v>-38.433241157740497</v>
      </c>
      <c r="L926" s="20">
        <v>-861.75915644031898</v>
      </c>
      <c r="M926" s="20">
        <v>439.27045090352198</v>
      </c>
      <c r="N926" s="20">
        <v>-742.86822703616895</v>
      </c>
      <c r="O926" s="20">
        <v>492.27621362761784</v>
      </c>
      <c r="P926" s="20" t="b">
        <f>IF(ISERROR(VLOOKUP(Table1[[#This Row],[Base ]],Stock,1,FALSE)),FALSE,TRUE)</f>
        <v>0</v>
      </c>
      <c r="Q926" s="29" t="b">
        <f>IF(ISERROR(VLOOKUP(Table1[[#This Row],[Additive]],Stock,1,FALSE)),FALSE,TRUE)</f>
        <v>1</v>
      </c>
    </row>
    <row r="927" spans="1:17" ht="15.75" customHeight="1">
      <c r="A927" s="4" t="s">
        <v>210</v>
      </c>
      <c r="B927" s="4" t="s">
        <v>159</v>
      </c>
      <c r="C927" s="35" t="str">
        <f>CONCATENATE(Table1[[#This Row],[Base ]],"-",Table1[[#This Row],[Additive]])</f>
        <v>Verdant Squill-Mountain Mint</v>
      </c>
      <c r="D927" s="4">
        <v>-2</v>
      </c>
      <c r="E927" s="4">
        <v>-1</v>
      </c>
      <c r="F927" s="4">
        <v>2</v>
      </c>
      <c r="G927" s="4">
        <v>0</v>
      </c>
      <c r="H927" s="4">
        <v>0</v>
      </c>
      <c r="I927" s="4">
        <v>-2</v>
      </c>
      <c r="J927" s="4">
        <v>3</v>
      </c>
      <c r="K927" s="20">
        <v>710.40077383844005</v>
      </c>
      <c r="L927" s="20">
        <v>296.60190791001003</v>
      </c>
      <c r="M927" s="20">
        <v>122.83252763918</v>
      </c>
      <c r="N927" s="20">
        <v>124.59558457233901</v>
      </c>
      <c r="O927" s="20">
        <v>612.22758775623447</v>
      </c>
      <c r="P927" s="20" t="b">
        <f>IF(ISERROR(VLOOKUP(Table1[[#This Row],[Base ]],Stock,1,FALSE)),FALSE,TRUE)</f>
        <v>1</v>
      </c>
      <c r="Q927" s="29" t="b">
        <f>IF(ISERROR(VLOOKUP(Table1[[#This Row],[Additive]],Stock,1,FALSE)),FALSE,TRUE)</f>
        <v>1</v>
      </c>
    </row>
    <row r="928" spans="1:17" ht="15.75" customHeight="1">
      <c r="A928" s="3" t="s">
        <v>156</v>
      </c>
      <c r="B928" s="3" t="s">
        <v>157</v>
      </c>
      <c r="C928" s="13" t="str">
        <f>CONCATENATE(Table1[[#This Row],[Base ]],"-",Table1[[#This Row],[Additive]])</f>
        <v>Abdju Meat-Garlic Oil</v>
      </c>
      <c r="D928" s="4">
        <v>-3</v>
      </c>
      <c r="E928" s="4">
        <v>-3</v>
      </c>
      <c r="F928" s="4">
        <v>0</v>
      </c>
      <c r="G928" s="4">
        <v>4</v>
      </c>
      <c r="H928" s="4">
        <v>0</v>
      </c>
      <c r="I928" s="4">
        <v>0</v>
      </c>
      <c r="J928" s="4">
        <v>4</v>
      </c>
      <c r="K928" s="20">
        <v>93.650000000000105</v>
      </c>
      <c r="L928" s="20">
        <v>-507.95000000000101</v>
      </c>
      <c r="M928" s="20">
        <v>30.961365529496302</v>
      </c>
      <c r="N928" s="20">
        <v>-317.14974945212799</v>
      </c>
      <c r="O928" s="20">
        <v>200.83475919498485</v>
      </c>
      <c r="P928" s="20" t="b">
        <f>IF(ISERROR(VLOOKUP(Table1[[#This Row],[Base ]],Stock,1,FALSE)),FALSE,TRUE)</f>
        <v>0</v>
      </c>
      <c r="Q928" s="29" t="b">
        <f>IF(ISERROR(VLOOKUP(Table1[[#This Row],[Additive]],Stock,1,FALSE)),FALSE,TRUE)</f>
        <v>0</v>
      </c>
    </row>
    <row r="929" spans="1:17" ht="15.75" customHeight="1">
      <c r="A929" s="4" t="s">
        <v>158</v>
      </c>
      <c r="B929" s="4" t="s">
        <v>163</v>
      </c>
      <c r="C929" s="35" t="str">
        <f>CONCATENATE(Table1[[#This Row],[Base ]],"-",Table1[[#This Row],[Additive]])</f>
        <v>Acorn's Cap-White Pepper Plant</v>
      </c>
      <c r="D929" s="4">
        <v>-3</v>
      </c>
      <c r="E929" s="4">
        <v>3</v>
      </c>
      <c r="F929" s="4">
        <v>0</v>
      </c>
      <c r="G929" s="4">
        <v>0</v>
      </c>
      <c r="H929" s="4">
        <v>-3</v>
      </c>
      <c r="I929" s="4">
        <v>0</v>
      </c>
      <c r="J929" s="4">
        <v>3</v>
      </c>
      <c r="K929" s="20">
        <v>83.598309227260799</v>
      </c>
      <c r="L929" s="20">
        <v>-196.158903396401</v>
      </c>
      <c r="M929" s="20">
        <v>25.8673133008162</v>
      </c>
      <c r="N929" s="20">
        <v>-128.16800523737399</v>
      </c>
      <c r="O929" s="20">
        <v>89.194339075584537</v>
      </c>
      <c r="P929" s="20" t="b">
        <f>IF(ISERROR(VLOOKUP(Table1[[#This Row],[Base ]],Stock,1,FALSE)),FALSE,TRUE)</f>
        <v>0</v>
      </c>
      <c r="Q929" s="29" t="b">
        <f>IF(ISERROR(VLOOKUP(Table1[[#This Row],[Additive]],Stock,1,FALSE)),FALSE,TRUE)</f>
        <v>0</v>
      </c>
    </row>
    <row r="930" spans="1:17" ht="15.75" customHeight="1">
      <c r="A930" s="3" t="s">
        <v>158</v>
      </c>
      <c r="B930" s="3" t="s">
        <v>123</v>
      </c>
      <c r="C930" s="13" t="str">
        <f>CONCATENATE(Table1[[#This Row],[Base ]],"-",Table1[[#This Row],[Additive]])</f>
        <v>Acorn's Cap-Spiderling</v>
      </c>
      <c r="D930" s="4">
        <v>-3</v>
      </c>
      <c r="E930" s="4">
        <v>3</v>
      </c>
      <c r="F930" s="4">
        <v>0</v>
      </c>
      <c r="G930" s="4">
        <v>0</v>
      </c>
      <c r="H930" s="4">
        <v>-3</v>
      </c>
      <c r="I930" s="4">
        <v>0</v>
      </c>
      <c r="J930" s="4">
        <v>3</v>
      </c>
      <c r="K930" s="20">
        <v>83.598309227260799</v>
      </c>
      <c r="L930" s="20">
        <v>-196.158903396401</v>
      </c>
      <c r="M930" s="20">
        <v>11.8677517603228</v>
      </c>
      <c r="N930" s="20">
        <v>-536.02945852235803</v>
      </c>
      <c r="O930" s="20">
        <v>347.35754938700251</v>
      </c>
      <c r="P930" s="20" t="b">
        <f>IF(ISERROR(VLOOKUP(Table1[[#This Row],[Base ]],Stock,1,FALSE)),FALSE,TRUE)</f>
        <v>0</v>
      </c>
      <c r="Q930" s="29" t="b">
        <f>IF(ISERROR(VLOOKUP(Table1[[#This Row],[Additive]],Stock,1,FALSE)),FALSE,TRUE)</f>
        <v>0</v>
      </c>
    </row>
    <row r="931" spans="1:17" ht="15.75" customHeight="1">
      <c r="A931" s="3" t="s">
        <v>158</v>
      </c>
      <c r="B931" s="3" t="s">
        <v>164</v>
      </c>
      <c r="C931" s="13" t="str">
        <f>CONCATENATE(Table1[[#This Row],[Base ]],"-",Table1[[#This Row],[Additive]])</f>
        <v>Acorn's Cap-Royal Rosemary</v>
      </c>
      <c r="D931" s="4">
        <v>-3</v>
      </c>
      <c r="E931" s="4">
        <v>3</v>
      </c>
      <c r="F931" s="4">
        <v>0</v>
      </c>
      <c r="G931" s="4">
        <v>0</v>
      </c>
      <c r="H931" s="4">
        <v>-3</v>
      </c>
      <c r="I931" s="4">
        <v>0</v>
      </c>
      <c r="J931" s="4">
        <v>3</v>
      </c>
      <c r="K931" s="20">
        <v>83.598309227260799</v>
      </c>
      <c r="L931" s="20">
        <v>-196.158903396401</v>
      </c>
      <c r="M931" s="20">
        <v>306.18728696349598</v>
      </c>
      <c r="N931" s="20">
        <v>77.765450661154503</v>
      </c>
      <c r="O931" s="20">
        <v>352.95949449690568</v>
      </c>
      <c r="P931" s="20" t="b">
        <f>IF(ISERROR(VLOOKUP(Table1[[#This Row],[Base ]],Stock,1,FALSE)),FALSE,TRUE)</f>
        <v>0</v>
      </c>
      <c r="Q931" s="29" t="b">
        <f>IF(ISERROR(VLOOKUP(Table1[[#This Row],[Additive]],Stock,1,FALSE)),FALSE,TRUE)</f>
        <v>0</v>
      </c>
    </row>
    <row r="932" spans="1:17" ht="15.75" customHeight="1">
      <c r="A932" s="3" t="s">
        <v>158</v>
      </c>
      <c r="B932" s="3" t="s">
        <v>129</v>
      </c>
      <c r="C932" s="13" t="str">
        <f>CONCATENATE(Table1[[#This Row],[Base ]],"-",Table1[[#This Row],[Additive]])</f>
        <v>Acorn's Cap-Eggs</v>
      </c>
      <c r="D932" s="4">
        <v>-3</v>
      </c>
      <c r="E932" s="4">
        <v>3</v>
      </c>
      <c r="F932" s="4">
        <v>0</v>
      </c>
      <c r="G932" s="4">
        <v>0</v>
      </c>
      <c r="H932" s="4">
        <v>-3</v>
      </c>
      <c r="I932" s="4">
        <v>0</v>
      </c>
      <c r="J932" s="4">
        <v>3</v>
      </c>
      <c r="K932" s="20">
        <v>83.598309227260799</v>
      </c>
      <c r="L932" s="20">
        <v>-196.158903396401</v>
      </c>
      <c r="M932" s="20">
        <v>-82.915955520300301</v>
      </c>
      <c r="N932" s="20">
        <v>134.89820877972201</v>
      </c>
      <c r="O932" s="20">
        <v>370.574974717418</v>
      </c>
      <c r="P932" s="20" t="b">
        <f>IF(ISERROR(VLOOKUP(Table1[[#This Row],[Base ]],Stock,1,FALSE)),FALSE,TRUE)</f>
        <v>0</v>
      </c>
      <c r="Q932" s="29" t="b">
        <f>IF(ISERROR(VLOOKUP(Table1[[#This Row],[Additive]],Stock,1,FALSE)),FALSE,TRUE)</f>
        <v>0</v>
      </c>
    </row>
    <row r="933" spans="1:17" ht="15.75" customHeight="1">
      <c r="A933" s="3" t="s">
        <v>158</v>
      </c>
      <c r="B933" s="3" t="s">
        <v>165</v>
      </c>
      <c r="C933" s="13" t="str">
        <f>CONCATENATE(Table1[[#This Row],[Base ]],"-",Table1[[#This Row],[Additive]])</f>
        <v>Acorn's Cap-Verdant Two-Lobe</v>
      </c>
      <c r="D933" s="4">
        <v>-3</v>
      </c>
      <c r="E933" s="4">
        <v>3</v>
      </c>
      <c r="F933" s="4">
        <v>0</v>
      </c>
      <c r="G933" s="4">
        <v>0</v>
      </c>
      <c r="H933" s="4">
        <v>-3</v>
      </c>
      <c r="I933" s="4">
        <v>0</v>
      </c>
      <c r="J933" s="4">
        <v>3</v>
      </c>
      <c r="K933" s="20">
        <v>83.598309227260799</v>
      </c>
      <c r="L933" s="20">
        <v>-196.158903396401</v>
      </c>
      <c r="M933" s="20">
        <v>-370.85440539596402</v>
      </c>
      <c r="N933" s="20">
        <v>-102.211449014861</v>
      </c>
      <c r="O933" s="20">
        <v>464.0618428756988</v>
      </c>
      <c r="P933" s="20" t="b">
        <f>IF(ISERROR(VLOOKUP(Table1[[#This Row],[Base ]],Stock,1,FALSE)),FALSE,TRUE)</f>
        <v>0</v>
      </c>
      <c r="Q933" s="29" t="b">
        <f>IF(ISERROR(VLOOKUP(Table1[[#This Row],[Additive]],Stock,1,FALSE)),FALSE,TRUE)</f>
        <v>0</v>
      </c>
    </row>
    <row r="934" spans="1:17" ht="15.75" customHeight="1">
      <c r="A934" s="4" t="s">
        <v>158</v>
      </c>
      <c r="B934" s="4" t="s">
        <v>75</v>
      </c>
      <c r="C934" s="35" t="str">
        <f>CONCATENATE(Table1[[#This Row],[Base ]],"-",Table1[[#This Row],[Additive]])</f>
        <v>Acorn's Cap-Prisniparni</v>
      </c>
      <c r="D934" s="4">
        <v>-3</v>
      </c>
      <c r="E934" s="4">
        <v>2</v>
      </c>
      <c r="F934" s="4">
        <v>0</v>
      </c>
      <c r="G934" s="4">
        <v>3</v>
      </c>
      <c r="H934" s="4">
        <v>-1</v>
      </c>
      <c r="I934" s="4">
        <v>-2</v>
      </c>
      <c r="J934" s="4">
        <v>2</v>
      </c>
      <c r="K934" s="20">
        <v>83.598309227260799</v>
      </c>
      <c r="L934" s="20">
        <v>-196.158903396401</v>
      </c>
      <c r="M934" s="20">
        <v>-504.337390338305</v>
      </c>
      <c r="N934" s="20">
        <v>-86.690273245070003</v>
      </c>
      <c r="O934" s="20">
        <v>598.03993830751813</v>
      </c>
      <c r="P934" s="20" t="b">
        <f>IF(ISERROR(VLOOKUP(Table1[[#This Row],[Base ]],Stock,1,FALSE)),FALSE,TRUE)</f>
        <v>0</v>
      </c>
      <c r="Q934" s="29" t="b">
        <f>IF(ISERROR(VLOOKUP(Table1[[#This Row],[Additive]],Stock,1,FALSE)),FALSE,TRUE)</f>
        <v>0</v>
      </c>
    </row>
    <row r="935" spans="1:17" ht="15.75" customHeight="1">
      <c r="A935" s="14" t="s">
        <v>287</v>
      </c>
      <c r="B935" s="14" t="s">
        <v>21</v>
      </c>
      <c r="C935" s="34" t="str">
        <f>CONCATENATE(Table1[[#This Row],[Base ]],"-",Table1[[#This Row],[Additive]])</f>
        <v>Bluebottle Clover-Banto</v>
      </c>
      <c r="D935" s="15">
        <v>-3</v>
      </c>
      <c r="E935" s="15">
        <v>-5</v>
      </c>
      <c r="F935" s="15">
        <v>5</v>
      </c>
      <c r="G935" s="15">
        <v>-4</v>
      </c>
      <c r="H935" s="15">
        <v>4</v>
      </c>
      <c r="I935" s="15">
        <v>0</v>
      </c>
      <c r="J935" s="15">
        <v>0</v>
      </c>
      <c r="K935" s="16">
        <v>-920.66679447039598</v>
      </c>
      <c r="L935" s="16">
        <v>664.00432127468696</v>
      </c>
      <c r="M935" s="16">
        <v>-890.77411156364496</v>
      </c>
      <c r="N935" s="16">
        <v>586.29904856389101</v>
      </c>
      <c r="O935" s="16">
        <v>83.256722842198968</v>
      </c>
      <c r="P935" s="16" t="b">
        <f>IF(ISERROR(VLOOKUP(Table1[[#This Row],[Base ]],Stock,1,FALSE)),FALSE,TRUE)</f>
        <v>1</v>
      </c>
      <c r="Q935" s="29" t="b">
        <f>IF(ISERROR(VLOOKUP(Table1[[#This Row],[Additive]],Stock,1,FALSE)),FALSE,TRUE)</f>
        <v>0</v>
      </c>
    </row>
    <row r="936" spans="1:17" ht="15.75" customHeight="1">
      <c r="A936" s="3" t="s">
        <v>3</v>
      </c>
      <c r="B936" s="3" t="s">
        <v>224</v>
      </c>
      <c r="C936" s="13" t="str">
        <f>CONCATENATE(Table1[[#This Row],[Base ]],"-",Table1[[#This Row],[Additive]])</f>
        <v>Cabbage-Rainbow Cod</v>
      </c>
      <c r="D936" s="4">
        <v>-3</v>
      </c>
      <c r="E936" s="4">
        <v>0</v>
      </c>
      <c r="F936" s="4">
        <v>3</v>
      </c>
      <c r="G936" s="4">
        <v>0</v>
      </c>
      <c r="H936" s="4">
        <v>0</v>
      </c>
      <c r="I936" s="4">
        <v>0</v>
      </c>
      <c r="J936" s="4">
        <v>-3</v>
      </c>
      <c r="K936" s="20">
        <v>-765.55022056776397</v>
      </c>
      <c r="L936" s="20">
        <v>-394.47436343740799</v>
      </c>
      <c r="M936" s="20">
        <v>-950.70749311803604</v>
      </c>
      <c r="N936" s="20">
        <v>-373.36378688642799</v>
      </c>
      <c r="O936" s="20">
        <v>186.35684055212602</v>
      </c>
      <c r="P936" s="20" t="b">
        <f>IF(ISERROR(VLOOKUP(Table1[[#This Row],[Base ]],Stock,1,FALSE)),FALSE,TRUE)</f>
        <v>0</v>
      </c>
      <c r="Q936" s="29" t="b">
        <f>IF(ISERROR(VLOOKUP(Table1[[#This Row],[Additive]],Stock,1,FALSE)),FALSE,TRUE)</f>
        <v>0</v>
      </c>
    </row>
    <row r="937" spans="1:17" ht="15.75" customHeight="1">
      <c r="A937" s="4" t="s">
        <v>192</v>
      </c>
      <c r="B937" s="4" t="s">
        <v>276</v>
      </c>
      <c r="C937" s="35" t="str">
        <f>CONCATENATE(Table1[[#This Row],[Base ]],"-",Table1[[#This Row],[Additive]])</f>
        <v>Camel Meat-Spotted Sea Cucumber Meat</v>
      </c>
      <c r="D937" s="4">
        <v>-3</v>
      </c>
      <c r="E937" s="4">
        <v>0</v>
      </c>
      <c r="F937" s="4">
        <v>0</v>
      </c>
      <c r="G937" s="4">
        <v>-2</v>
      </c>
      <c r="H937" s="4">
        <v>-1</v>
      </c>
      <c r="I937" s="4">
        <v>2</v>
      </c>
      <c r="J937" s="4">
        <v>0</v>
      </c>
      <c r="K937" s="20">
        <v>112.155719642069</v>
      </c>
      <c r="L937" s="20">
        <v>-546.23076697495503</v>
      </c>
      <c r="M937" s="20">
        <v>-38.433241157740497</v>
      </c>
      <c r="N937" s="20">
        <v>-861.75915644031898</v>
      </c>
      <c r="O937" s="20">
        <v>349.62150916866221</v>
      </c>
      <c r="P937" s="20" t="b">
        <f>IF(ISERROR(VLOOKUP(Table1[[#This Row],[Base ]],Stock,1,FALSE)),FALSE,TRUE)</f>
        <v>0</v>
      </c>
      <c r="Q937" s="29" t="b">
        <f>IF(ISERROR(VLOOKUP(Table1[[#This Row],[Additive]],Stock,1,FALSE)),FALSE,TRUE)</f>
        <v>0</v>
      </c>
    </row>
    <row r="938" spans="1:17" ht="15.75" customHeight="1">
      <c r="A938" s="3" t="s">
        <v>192</v>
      </c>
      <c r="B938" s="3" t="s">
        <v>197</v>
      </c>
      <c r="C938" s="13" t="str">
        <f>CONCATENATE(Table1[[#This Row],[Base ]],"-",Table1[[#This Row],[Additive]])</f>
        <v>Camel Meat-Barley (Raw)</v>
      </c>
      <c r="D938" s="4">
        <v>-3</v>
      </c>
      <c r="E938" s="4">
        <v>2</v>
      </c>
      <c r="F938" s="4">
        <v>2</v>
      </c>
      <c r="G938" s="4">
        <v>0</v>
      </c>
      <c r="H938" s="4">
        <v>-3</v>
      </c>
      <c r="I938" s="4">
        <v>2</v>
      </c>
      <c r="J938" s="4">
        <v>0</v>
      </c>
      <c r="K938" s="20">
        <v>112.155719642069</v>
      </c>
      <c r="L938" s="20">
        <v>-546.23076697495503</v>
      </c>
      <c r="M938" s="20">
        <v>-226.769388689539</v>
      </c>
      <c r="N938" s="20">
        <v>-413.32975552293698</v>
      </c>
      <c r="O938" s="20">
        <v>364.05069413827749</v>
      </c>
      <c r="P938" s="20" t="b">
        <f>IF(ISERROR(VLOOKUP(Table1[[#This Row],[Base ]],Stock,1,FALSE)),FALSE,TRUE)</f>
        <v>0</v>
      </c>
      <c r="Q938" s="29" t="b">
        <f>IF(ISERROR(VLOOKUP(Table1[[#This Row],[Additive]],Stock,1,FALSE)),FALSE,TRUE)</f>
        <v>0</v>
      </c>
    </row>
    <row r="939" spans="1:17" ht="15.75" customHeight="1">
      <c r="A939" s="4" t="s">
        <v>192</v>
      </c>
      <c r="B939" s="4" t="s">
        <v>57</v>
      </c>
      <c r="C939" s="35" t="str">
        <f>CONCATENATE(Table1[[#This Row],[Base ]],"-",Table1[[#This Row],[Additive]])</f>
        <v>Camel Meat-Hogweed</v>
      </c>
      <c r="D939" s="4">
        <v>-3</v>
      </c>
      <c r="E939" s="4">
        <v>0</v>
      </c>
      <c r="F939" s="4">
        <v>3</v>
      </c>
      <c r="G939" s="4">
        <v>-3</v>
      </c>
      <c r="H939" s="4">
        <v>-1</v>
      </c>
      <c r="I939" s="4">
        <v>2</v>
      </c>
      <c r="J939" s="4">
        <v>0</v>
      </c>
      <c r="K939" s="20">
        <v>112.155719642069</v>
      </c>
      <c r="L939" s="20">
        <v>-546.23076697495503</v>
      </c>
      <c r="M939" s="20">
        <v>667.935362340295</v>
      </c>
      <c r="N939" s="20">
        <v>-660.71988492623404</v>
      </c>
      <c r="O939" s="20">
        <v>567.44935401058456</v>
      </c>
      <c r="P939" s="20" t="b">
        <f>IF(ISERROR(VLOOKUP(Table1[[#This Row],[Base ]],Stock,1,FALSE)),FALSE,TRUE)</f>
        <v>0</v>
      </c>
      <c r="Q939" s="29" t="b">
        <f>IF(ISERROR(VLOOKUP(Table1[[#This Row],[Additive]],Stock,1,FALSE)),FALSE,TRUE)</f>
        <v>0</v>
      </c>
    </row>
    <row r="940" spans="1:17" ht="15.75" customHeight="1">
      <c r="A940" s="4" t="s">
        <v>278</v>
      </c>
      <c r="B940" s="4" t="s">
        <v>17</v>
      </c>
      <c r="C940" s="35" t="str">
        <f>CONCATENATE(Table1[[#This Row],[Base ]],"-",Table1[[#This Row],[Additive]])</f>
        <v>Camel Milk-Motherwort</v>
      </c>
      <c r="D940" s="4">
        <v>-3</v>
      </c>
      <c r="E940" s="4">
        <v>0</v>
      </c>
      <c r="F940" s="4">
        <v>-2</v>
      </c>
      <c r="G940" s="4">
        <v>0</v>
      </c>
      <c r="H940" s="4">
        <v>0</v>
      </c>
      <c r="I940" s="4">
        <v>-2</v>
      </c>
      <c r="J940" s="4">
        <v>3</v>
      </c>
      <c r="K940" s="20">
        <v>-644.87557936592896</v>
      </c>
      <c r="L940" s="20">
        <v>944.27054762041303</v>
      </c>
      <c r="M940" s="20">
        <v>-674.78598412069596</v>
      </c>
      <c r="N940" s="20">
        <v>580.68723399016403</v>
      </c>
      <c r="O940" s="20">
        <v>364.81153800688099</v>
      </c>
      <c r="P940" s="20" t="b">
        <f>IF(ISERROR(VLOOKUP(Table1[[#This Row],[Base ]],Stock,1,FALSE)),FALSE,TRUE)</f>
        <v>0</v>
      </c>
      <c r="Q940" s="29" t="b">
        <f>IF(ISERROR(VLOOKUP(Table1[[#This Row],[Additive]],Stock,1,FALSE)),FALSE,TRUE)</f>
        <v>1</v>
      </c>
    </row>
    <row r="941" spans="1:17" ht="15.75" customHeight="1">
      <c r="A941" s="3" t="s">
        <v>299</v>
      </c>
      <c r="B941" s="3" t="s">
        <v>224</v>
      </c>
      <c r="C941" s="13" t="str">
        <f>CONCATENATE(Table1[[#This Row],[Base ]],"-",Table1[[#This Row],[Additive]])</f>
        <v>Carrot Juice-Rainbow Cod</v>
      </c>
      <c r="D941" s="4">
        <v>-3</v>
      </c>
      <c r="E941" s="4">
        <v>0</v>
      </c>
      <c r="F941" s="4">
        <v>4</v>
      </c>
      <c r="G941" s="4">
        <v>0</v>
      </c>
      <c r="H941" s="4">
        <v>4</v>
      </c>
      <c r="I941" s="4">
        <v>-3</v>
      </c>
      <c r="J941" s="4">
        <v>0</v>
      </c>
      <c r="K941" s="20">
        <v>-813.62480779842099</v>
      </c>
      <c r="L941" s="20">
        <v>-226.88024221394801</v>
      </c>
      <c r="M941" s="20">
        <v>-950.70749311803604</v>
      </c>
      <c r="N941" s="20">
        <v>-373.36378688642799</v>
      </c>
      <c r="O941" s="20">
        <v>200.6217622149976</v>
      </c>
      <c r="P941" s="20" t="b">
        <f>IF(ISERROR(VLOOKUP(Table1[[#This Row],[Base ]],Stock,1,FALSE)),FALSE,TRUE)</f>
        <v>0</v>
      </c>
      <c r="Q941" s="29" t="b">
        <f>IF(ISERROR(VLOOKUP(Table1[[#This Row],[Additive]],Stock,1,FALSE)),FALSE,TRUE)</f>
        <v>0</v>
      </c>
    </row>
    <row r="942" spans="1:17" ht="15.75" customHeight="1">
      <c r="A942" s="4" t="s">
        <v>237</v>
      </c>
      <c r="B942" s="4" t="s">
        <v>223</v>
      </c>
      <c r="C942" s="35" t="str">
        <f>CONCATENATE(Table1[[#This Row],[Base ]],"-",Table1[[#This Row],[Additive]])</f>
        <v>Grilled Fish-Crimson Pipeweed</v>
      </c>
      <c r="D942" s="4">
        <v>-3</v>
      </c>
      <c r="E942" s="4">
        <v>-2</v>
      </c>
      <c r="F942" s="4">
        <v>0</v>
      </c>
      <c r="G942" s="4">
        <v>0</v>
      </c>
      <c r="H942" s="4">
        <v>3</v>
      </c>
      <c r="I942" s="4">
        <v>0</v>
      </c>
      <c r="J942" s="4">
        <v>1</v>
      </c>
      <c r="K942" s="20">
        <v>-856.82626864353006</v>
      </c>
      <c r="L942" s="20">
        <v>-581.98761838953601</v>
      </c>
      <c r="M942" s="20">
        <v>-950.85781270558903</v>
      </c>
      <c r="N942" s="20">
        <v>-419.12443643229199</v>
      </c>
      <c r="O942" s="20">
        <v>188.05942495906262</v>
      </c>
      <c r="P942" s="20" t="b">
        <f>IF(ISERROR(VLOOKUP(Table1[[#This Row],[Base ]],Stock,1,FALSE)),FALSE,TRUE)</f>
        <v>0</v>
      </c>
      <c r="Q942" s="29" t="b">
        <f>IF(ISERROR(VLOOKUP(Table1[[#This Row],[Additive]],Stock,1,FALSE)),FALSE,TRUE)</f>
        <v>0</v>
      </c>
    </row>
    <row r="943" spans="1:17" ht="15.75" customHeight="1">
      <c r="A943" s="4" t="s">
        <v>314</v>
      </c>
      <c r="B943" s="4" t="s">
        <v>80</v>
      </c>
      <c r="C943" s="35" t="str">
        <f>CONCATENATE(Table1[[#This Row],[Base ]],"-",Table1[[#This Row],[Additive]])</f>
        <v>Grilled Onions-Shyama</v>
      </c>
      <c r="D943" s="4">
        <v>-3</v>
      </c>
      <c r="E943" s="4">
        <v>0</v>
      </c>
      <c r="F943" s="4">
        <v>-3</v>
      </c>
      <c r="G943" s="4">
        <v>0</v>
      </c>
      <c r="H943" s="4">
        <v>2</v>
      </c>
      <c r="I943" s="4">
        <v>2</v>
      </c>
      <c r="J943" s="4">
        <v>-2</v>
      </c>
      <c r="K943" s="20">
        <v>710.85000000000105</v>
      </c>
      <c r="L943" s="20">
        <v>-100</v>
      </c>
      <c r="M943" s="20">
        <v>735.16275801409301</v>
      </c>
      <c r="N943" s="20">
        <v>-213.580921410228</v>
      </c>
      <c r="O943" s="20">
        <v>116.15393196378753</v>
      </c>
      <c r="P943" s="20" t="b">
        <f>IF(ISERROR(VLOOKUP(Table1[[#This Row],[Base ]],Stock,1,FALSE)),FALSE,TRUE)</f>
        <v>0</v>
      </c>
      <c r="Q943" s="29" t="b">
        <f>IF(ISERROR(VLOOKUP(Table1[[#This Row],[Additive]],Stock,1,FALSE)),FALSE,TRUE)</f>
        <v>0</v>
      </c>
    </row>
    <row r="944" spans="1:17" ht="15.75" customHeight="1">
      <c r="A944" s="4" t="s">
        <v>0</v>
      </c>
      <c r="B944" s="4" t="s">
        <v>43</v>
      </c>
      <c r="C944" s="35" t="str">
        <f>CONCATENATE(Table1[[#This Row],[Base ]],"-",Table1[[#This Row],[Additive]])</f>
        <v>Honey-Chaffa</v>
      </c>
      <c r="D944" s="4">
        <v>-3</v>
      </c>
      <c r="E944" s="4">
        <v>-3</v>
      </c>
      <c r="F944" s="4">
        <v>0</v>
      </c>
      <c r="G944" s="4">
        <v>0</v>
      </c>
      <c r="H944" s="4">
        <v>0</v>
      </c>
      <c r="I944" s="4">
        <v>4</v>
      </c>
      <c r="J944" s="4">
        <v>0</v>
      </c>
      <c r="K944" s="20">
        <v>-21.5825195891885</v>
      </c>
      <c r="L944" s="20">
        <v>427.02795262479998</v>
      </c>
      <c r="M944" s="20">
        <v>-307.69312176759303</v>
      </c>
      <c r="N944" s="20">
        <v>621.20741503389002</v>
      </c>
      <c r="O944" s="20">
        <v>345.78163673100465</v>
      </c>
      <c r="P944" s="20" t="b">
        <f>IF(ISERROR(VLOOKUP(Table1[[#This Row],[Base ]],Stock,1,FALSE)),FALSE,TRUE)</f>
        <v>0</v>
      </c>
      <c r="Q944" s="29" t="b">
        <f>IF(ISERROR(VLOOKUP(Table1[[#This Row],[Additive]],Stock,1,FALSE)),FALSE,TRUE)</f>
        <v>0</v>
      </c>
    </row>
    <row r="945" spans="1:17" ht="15.75" customHeight="1">
      <c r="A945" s="4" t="s">
        <v>0</v>
      </c>
      <c r="B945" s="4" t="s">
        <v>159</v>
      </c>
      <c r="C945" s="35" t="str">
        <f>CONCATENATE(Table1[[#This Row],[Base ]],"-",Table1[[#This Row],[Additive]])</f>
        <v>Honey-Mountain Mint</v>
      </c>
      <c r="D945" s="4">
        <v>-3</v>
      </c>
      <c r="E945" s="4">
        <v>-3</v>
      </c>
      <c r="F945" s="4">
        <v>4</v>
      </c>
      <c r="G945" s="4">
        <v>0</v>
      </c>
      <c r="H945" s="4">
        <v>0</v>
      </c>
      <c r="I945" s="4">
        <v>1</v>
      </c>
      <c r="J945" s="4">
        <v>4</v>
      </c>
      <c r="K945" s="20">
        <v>-21.5825195891885</v>
      </c>
      <c r="L945" s="20">
        <v>427.02795262479998</v>
      </c>
      <c r="M945" s="20">
        <v>122.83252763918</v>
      </c>
      <c r="N945" s="20">
        <v>124.59558457233901</v>
      </c>
      <c r="O945" s="20">
        <v>335.14331727156832</v>
      </c>
      <c r="P945" s="20" t="b">
        <f>IF(ISERROR(VLOOKUP(Table1[[#This Row],[Base ]],Stock,1,FALSE)),FALSE,TRUE)</f>
        <v>0</v>
      </c>
      <c r="Q945" s="29" t="b">
        <f>IF(ISERROR(VLOOKUP(Table1[[#This Row],[Additive]],Stock,1,FALSE)),FALSE,TRUE)</f>
        <v>1</v>
      </c>
    </row>
    <row r="946" spans="1:17" ht="15.75" customHeight="1">
      <c r="A946" s="4" t="s">
        <v>0</v>
      </c>
      <c r="B946" s="4" t="s">
        <v>163</v>
      </c>
      <c r="C946" s="35" t="str">
        <f>CONCATENATE(Table1[[#This Row],[Base ]],"-",Table1[[#This Row],[Additive]])</f>
        <v>Honey-White Pepper Plant</v>
      </c>
      <c r="D946" s="4">
        <v>-3</v>
      </c>
      <c r="E946" s="4">
        <v>1</v>
      </c>
      <c r="F946" s="4">
        <v>0</v>
      </c>
      <c r="G946" s="4">
        <v>4</v>
      </c>
      <c r="H946" s="4">
        <v>-3</v>
      </c>
      <c r="I946" s="4">
        <v>1</v>
      </c>
      <c r="J946" s="4">
        <v>0</v>
      </c>
      <c r="K946" s="20">
        <v>-21.5825195891885</v>
      </c>
      <c r="L946" s="20">
        <v>427.02795262479998</v>
      </c>
      <c r="M946" s="20">
        <v>25.8673133008162</v>
      </c>
      <c r="N946" s="20">
        <v>-128.16800523737399</v>
      </c>
      <c r="O946" s="20">
        <v>557.21991912330827</v>
      </c>
      <c r="P946" s="20" t="b">
        <f>IF(ISERROR(VLOOKUP(Table1[[#This Row],[Base ]],Stock,1,FALSE)),FALSE,TRUE)</f>
        <v>0</v>
      </c>
      <c r="Q946" s="29" t="b">
        <f>IF(ISERROR(VLOOKUP(Table1[[#This Row],[Additive]],Stock,1,FALSE)),FALSE,TRUE)</f>
        <v>0</v>
      </c>
    </row>
    <row r="947" spans="1:17" ht="15.75" customHeight="1">
      <c r="A947" s="3" t="s">
        <v>0</v>
      </c>
      <c r="B947" s="3" t="s">
        <v>111</v>
      </c>
      <c r="C947" s="13" t="str">
        <f>CONCATENATE(Table1[[#This Row],[Base ]],"-",Table1[[#This Row],[Additive]])</f>
        <v>Honey-Bilimbi</v>
      </c>
      <c r="D947" s="4">
        <v>-3</v>
      </c>
      <c r="E947" s="4">
        <v>1</v>
      </c>
      <c r="F947" s="4">
        <v>0</v>
      </c>
      <c r="G947" s="4">
        <v>3</v>
      </c>
      <c r="H947" s="4">
        <v>-3</v>
      </c>
      <c r="I947" s="4">
        <v>1</v>
      </c>
      <c r="J947" s="4">
        <v>0</v>
      </c>
      <c r="K947" s="20">
        <v>-21.5825195891885</v>
      </c>
      <c r="L947" s="20">
        <v>427.02795262479998</v>
      </c>
      <c r="M947" s="20">
        <v>301.07</v>
      </c>
      <c r="N947" s="20">
        <v>-88.150000000000105</v>
      </c>
      <c r="O947" s="20">
        <v>607.87578605166743</v>
      </c>
      <c r="P947" s="20" t="b">
        <f>IF(ISERROR(VLOOKUP(Table1[[#This Row],[Base ]],Stock,1,FALSE)),FALSE,TRUE)</f>
        <v>0</v>
      </c>
      <c r="Q947" s="29" t="b">
        <f>IF(ISERROR(VLOOKUP(Table1[[#This Row],[Additive]],Stock,1,FALSE)),FALSE,TRUE)</f>
        <v>0</v>
      </c>
    </row>
    <row r="948" spans="1:17" ht="15.75" customHeight="1">
      <c r="A948" s="3" t="s">
        <v>0</v>
      </c>
      <c r="B948" s="3" t="s">
        <v>296</v>
      </c>
      <c r="C948" s="13" t="str">
        <f>CONCATENATE(Table1[[#This Row],[Base ]],"-",Table1[[#This Row],[Additive]])</f>
        <v>Honey-Blood Root</v>
      </c>
      <c r="D948" s="4">
        <v>-3</v>
      </c>
      <c r="E948" s="4">
        <v>3</v>
      </c>
      <c r="F948" s="4">
        <v>-3</v>
      </c>
      <c r="G948" s="4">
        <v>0</v>
      </c>
      <c r="H948" s="4">
        <v>3</v>
      </c>
      <c r="I948" s="4">
        <v>1</v>
      </c>
      <c r="J948" s="4">
        <v>0</v>
      </c>
      <c r="K948" s="20">
        <v>-21.5825195891885</v>
      </c>
      <c r="L948" s="20">
        <v>427.02795262479998</v>
      </c>
      <c r="M948" s="20">
        <v>-690.95000000000095</v>
      </c>
      <c r="N948" s="20">
        <v>407.64</v>
      </c>
      <c r="O948" s="20">
        <v>669.64820356549978</v>
      </c>
      <c r="P948" s="20" t="b">
        <f>IF(ISERROR(VLOOKUP(Table1[[#This Row],[Base ]],Stock,1,FALSE)),FALSE,TRUE)</f>
        <v>0</v>
      </c>
      <c r="Q948" s="29" t="b">
        <f>IF(ISERROR(VLOOKUP(Table1[[#This Row],[Additive]],Stock,1,FALSE)),FALSE,TRUE)</f>
        <v>0</v>
      </c>
    </row>
    <row r="949" spans="1:17" ht="15.75" customHeight="1">
      <c r="A949" s="4" t="s">
        <v>200</v>
      </c>
      <c r="B949" s="4" t="s">
        <v>46</v>
      </c>
      <c r="C949" s="35" t="str">
        <f>CONCATENATE(Table1[[#This Row],[Base ]],"-",Table1[[#This Row],[Additive]])</f>
        <v>Oyster Meat-Bhillawa</v>
      </c>
      <c r="D949" s="4">
        <v>-3</v>
      </c>
      <c r="E949" s="4">
        <v>2</v>
      </c>
      <c r="F949" s="4">
        <v>5</v>
      </c>
      <c r="G949" s="4">
        <v>0</v>
      </c>
      <c r="H949" s="4">
        <v>-3</v>
      </c>
      <c r="I949" s="4">
        <v>0</v>
      </c>
      <c r="J949" s="4">
        <v>0</v>
      </c>
      <c r="K949" s="20">
        <v>856.03599488714303</v>
      </c>
      <c r="L949" s="20">
        <v>-722.59129465318995</v>
      </c>
      <c r="M949" s="20">
        <v>382.57646973222899</v>
      </c>
      <c r="N949" s="20">
        <v>-981.61327942577702</v>
      </c>
      <c r="O949" s="20">
        <v>539.68167520812392</v>
      </c>
      <c r="P949" s="20" t="b">
        <f>IF(ISERROR(VLOOKUP(Table1[[#This Row],[Base ]],Stock,1,FALSE)),FALSE,TRUE)</f>
        <v>0</v>
      </c>
      <c r="Q949" s="29" t="b">
        <f>IF(ISERROR(VLOOKUP(Table1[[#This Row],[Additive]],Stock,1,FALSE)),FALSE,TRUE)</f>
        <v>0</v>
      </c>
    </row>
    <row r="950" spans="1:17" ht="15.75" customHeight="1">
      <c r="A950" s="3" t="s">
        <v>341</v>
      </c>
      <c r="B950" s="3" t="s">
        <v>235</v>
      </c>
      <c r="C950" s="13" t="str">
        <f>CONCATENATE(Table1[[#This Row],[Base ]],"-",Table1[[#This Row],[Additive]])</f>
        <v>Ribbonfish meat-Amur Pike</v>
      </c>
      <c r="D950" s="4">
        <v>-3</v>
      </c>
      <c r="E950" s="4">
        <v>0</v>
      </c>
      <c r="F950" s="4">
        <v>0</v>
      </c>
      <c r="G950" s="4">
        <v>3</v>
      </c>
      <c r="H950" s="4">
        <v>3</v>
      </c>
      <c r="I950" s="4">
        <v>-3</v>
      </c>
      <c r="J950" s="4">
        <v>0</v>
      </c>
      <c r="K950" s="20">
        <v>718.13212208788502</v>
      </c>
      <c r="L950" s="20">
        <v>-562.655509470693</v>
      </c>
      <c r="M950" s="20">
        <v>882.77348425669197</v>
      </c>
      <c r="N950" s="20">
        <v>-468.69409371392999</v>
      </c>
      <c r="O950" s="20">
        <v>189.56667900191619</v>
      </c>
      <c r="P950" s="20" t="b">
        <f>IF(ISERROR(VLOOKUP(Table1[[#This Row],[Base ]],Stock,1,FALSE)),FALSE,TRUE)</f>
        <v>0</v>
      </c>
      <c r="Q950" s="29" t="b">
        <f>IF(ISERROR(VLOOKUP(Table1[[#This Row],[Additive]],Stock,1,FALSE)),FALSE,TRUE)</f>
        <v>0</v>
      </c>
    </row>
    <row r="951" spans="1:17" ht="15.75" customHeight="1">
      <c r="A951" s="3" t="s">
        <v>341</v>
      </c>
      <c r="B951" s="3" t="s">
        <v>248</v>
      </c>
      <c r="C951" s="13" t="str">
        <f>CONCATENATE(Table1[[#This Row],[Base ]],"-",Table1[[#This Row],[Additive]])</f>
        <v>Ribbonfish meat-Falcon's Bait</v>
      </c>
      <c r="D951" s="4">
        <v>-3</v>
      </c>
      <c r="E951" s="4">
        <v>0</v>
      </c>
      <c r="F951" s="4">
        <v>2</v>
      </c>
      <c r="G951" s="4">
        <v>2</v>
      </c>
      <c r="H951" s="4">
        <v>1</v>
      </c>
      <c r="I951" s="4">
        <v>0</v>
      </c>
      <c r="J951" s="4">
        <v>0</v>
      </c>
      <c r="K951" s="20">
        <v>718.13212208788502</v>
      </c>
      <c r="L951" s="20">
        <v>-562.655509470693</v>
      </c>
      <c r="M951" s="20">
        <v>924.53687980498501</v>
      </c>
      <c r="N951" s="20">
        <v>-330.65756162089798</v>
      </c>
      <c r="O951" s="20">
        <v>310.52531589996158</v>
      </c>
      <c r="P951" s="20" t="b">
        <f>IF(ISERROR(VLOOKUP(Table1[[#This Row],[Base ]],Stock,1,FALSE)),FALSE,TRUE)</f>
        <v>0</v>
      </c>
      <c r="Q951" s="29" t="b">
        <f>IF(ISERROR(VLOOKUP(Table1[[#This Row],[Additive]],Stock,1,FALSE)),FALSE,TRUE)</f>
        <v>0</v>
      </c>
    </row>
    <row r="952" spans="1:17" ht="15.75" customHeight="1">
      <c r="A952" s="3" t="s">
        <v>341</v>
      </c>
      <c r="B952" s="3" t="s">
        <v>274</v>
      </c>
      <c r="C952" s="13" t="str">
        <f>CONCATENATE(Table1[[#This Row],[Base ]],"-",Table1[[#This Row],[Additive]])</f>
        <v>Ribbonfish meat-Lemon Basil</v>
      </c>
      <c r="D952" s="4">
        <v>-3</v>
      </c>
      <c r="E952" s="4">
        <v>0</v>
      </c>
      <c r="F952" s="4">
        <v>-1</v>
      </c>
      <c r="G952" s="4">
        <v>2</v>
      </c>
      <c r="H952" s="4">
        <v>3</v>
      </c>
      <c r="I952" s="4">
        <v>-2</v>
      </c>
      <c r="J952" s="4">
        <v>0</v>
      </c>
      <c r="K952" s="20">
        <v>718.13212208788502</v>
      </c>
      <c r="L952" s="20">
        <v>-562.655509470693</v>
      </c>
      <c r="M952" s="20">
        <v>754.13067305242498</v>
      </c>
      <c r="N952" s="20">
        <v>-883.47719340704805</v>
      </c>
      <c r="O952" s="20">
        <v>322.83501754813568</v>
      </c>
      <c r="P952" s="20" t="b">
        <f>IF(ISERROR(VLOOKUP(Table1[[#This Row],[Base ]],Stock,1,FALSE)),FALSE,TRUE)</f>
        <v>0</v>
      </c>
      <c r="Q952" s="29" t="b">
        <f>IF(ISERROR(VLOOKUP(Table1[[#This Row],[Additive]],Stock,1,FALSE)),FALSE,TRUE)</f>
        <v>0</v>
      </c>
    </row>
    <row r="953" spans="1:17" ht="15.75" customHeight="1">
      <c r="A953" s="3" t="s">
        <v>341</v>
      </c>
      <c r="B953" s="3" t="s">
        <v>277</v>
      </c>
      <c r="C953" s="13" t="str">
        <f>CONCATENATE(Table1[[#This Row],[Base ]],"-",Table1[[#This Row],[Additive]])</f>
        <v>Ribbonfish meat-Mandrake Root</v>
      </c>
      <c r="D953" s="4">
        <v>-3</v>
      </c>
      <c r="E953" s="4">
        <v>0</v>
      </c>
      <c r="F953" s="4">
        <v>0</v>
      </c>
      <c r="G953" s="4">
        <v>2</v>
      </c>
      <c r="H953" s="4">
        <v>-2</v>
      </c>
      <c r="I953" s="4">
        <v>2</v>
      </c>
      <c r="J953" s="4">
        <v>0</v>
      </c>
      <c r="K953" s="20">
        <v>718.13212208788502</v>
      </c>
      <c r="L953" s="20">
        <v>-562.655509470693</v>
      </c>
      <c r="M953" s="20">
        <v>164.59941871136701</v>
      </c>
      <c r="N953" s="20">
        <v>-864.75710830130299</v>
      </c>
      <c r="O953" s="20">
        <v>630.60592268335631</v>
      </c>
      <c r="P953" s="20" t="b">
        <f>IF(ISERROR(VLOOKUP(Table1[[#This Row],[Base ]],Stock,1,FALSE)),FALSE,TRUE)</f>
        <v>0</v>
      </c>
      <c r="Q953" s="29" t="b">
        <f>IF(ISERROR(VLOOKUP(Table1[[#This Row],[Additive]],Stock,1,FALSE)),FALSE,TRUE)</f>
        <v>0</v>
      </c>
    </row>
    <row r="954" spans="1:17" ht="15.75" customHeight="1">
      <c r="A954" s="4" t="s">
        <v>320</v>
      </c>
      <c r="B954" s="3" t="s">
        <v>213</v>
      </c>
      <c r="C954" s="13" t="str">
        <f>CONCATENATE(Table1[[#This Row],[Base ]],"-",Table1[[#This Row],[Additive]])</f>
        <v>Royal Jelly-Salt Water Fungus</v>
      </c>
      <c r="D954" s="4">
        <v>-3</v>
      </c>
      <c r="E954" s="4">
        <v>2</v>
      </c>
      <c r="F954" s="4">
        <v>0</v>
      </c>
      <c r="G954" s="4">
        <v>-1</v>
      </c>
      <c r="H954" s="4">
        <v>-3</v>
      </c>
      <c r="I954" s="4">
        <v>2</v>
      </c>
      <c r="J954" s="4">
        <v>0</v>
      </c>
      <c r="K954" s="20">
        <v>-790.90207500793895</v>
      </c>
      <c r="L954" s="20">
        <v>20.749574943705898</v>
      </c>
      <c r="M954" s="20">
        <v>-806.56663135869906</v>
      </c>
      <c r="N954" s="20">
        <v>65.937274659265299</v>
      </c>
      <c r="O954" s="20">
        <v>47.825793576789778</v>
      </c>
      <c r="P954" s="20" t="b">
        <f>IF(ISERROR(VLOOKUP(Table1[[#This Row],[Base ]],Stock,1,FALSE)),FALSE,TRUE)</f>
        <v>0</v>
      </c>
      <c r="Q954" s="29" t="b">
        <f>IF(ISERROR(VLOOKUP(Table1[[#This Row],[Additive]],Stock,1,FALSE)),FALSE,TRUE)</f>
        <v>0</v>
      </c>
    </row>
    <row r="955" spans="1:17" ht="15.75" customHeight="1">
      <c r="A955" s="4" t="s">
        <v>320</v>
      </c>
      <c r="B955" s="4" t="s">
        <v>75</v>
      </c>
      <c r="C955" s="35" t="str">
        <f>CONCATENATE(Table1[[#This Row],[Base ]],"-",Table1[[#This Row],[Additive]])</f>
        <v>Royal Jelly-Prisniparni</v>
      </c>
      <c r="D955" s="4">
        <v>-3</v>
      </c>
      <c r="E955" s="4">
        <v>2</v>
      </c>
      <c r="F955" s="4">
        <v>0</v>
      </c>
      <c r="G955" s="4">
        <v>2</v>
      </c>
      <c r="H955" s="4">
        <v>0</v>
      </c>
      <c r="I955" s="4">
        <v>-3</v>
      </c>
      <c r="J955" s="4">
        <v>0</v>
      </c>
      <c r="K955" s="20">
        <v>-790.90207500793895</v>
      </c>
      <c r="L955" s="20">
        <v>20.749574943705898</v>
      </c>
      <c r="M955" s="20">
        <v>-504.337390338305</v>
      </c>
      <c r="N955" s="20">
        <v>-86.690273245070003</v>
      </c>
      <c r="O955" s="20">
        <v>306.04352546432665</v>
      </c>
      <c r="P955" s="20" t="b">
        <f>IF(ISERROR(VLOOKUP(Table1[[#This Row],[Base ]],Stock,1,FALSE)),FALSE,TRUE)</f>
        <v>0</v>
      </c>
      <c r="Q955" s="29" t="b">
        <f>IF(ISERROR(VLOOKUP(Table1[[#This Row],[Additive]],Stock,1,FALSE)),FALSE,TRUE)</f>
        <v>0</v>
      </c>
    </row>
    <row r="956" spans="1:17" ht="15.75" customHeight="1">
      <c r="A956" s="4" t="s">
        <v>320</v>
      </c>
      <c r="B956" s="3" t="s">
        <v>216</v>
      </c>
      <c r="C956" s="13" t="str">
        <f>CONCATENATE(Table1[[#This Row],[Base ]],"-",Table1[[#This Row],[Additive]])</f>
        <v>Royal Jelly-Brassy Caltrops</v>
      </c>
      <c r="D956" s="4">
        <v>-3</v>
      </c>
      <c r="E956" s="4">
        <v>1</v>
      </c>
      <c r="F956" s="4">
        <v>0</v>
      </c>
      <c r="G956" s="4">
        <v>0</v>
      </c>
      <c r="H956" s="4">
        <v>0</v>
      </c>
      <c r="I956" s="4">
        <v>0</v>
      </c>
      <c r="J956" s="4">
        <v>-3</v>
      </c>
      <c r="K956" s="20">
        <v>-790.90207500793895</v>
      </c>
      <c r="L956" s="20">
        <v>20.749574943705898</v>
      </c>
      <c r="M956" s="20">
        <v>-53.852100188403497</v>
      </c>
      <c r="N956" s="20">
        <v>59.3340794021505</v>
      </c>
      <c r="O956" s="20">
        <v>738.05923161070314</v>
      </c>
      <c r="P956" s="20" t="b">
        <f>IF(ISERROR(VLOOKUP(Table1[[#This Row],[Base ]],Stock,1,FALSE)),FALSE,TRUE)</f>
        <v>0</v>
      </c>
      <c r="Q956" s="29" t="b">
        <f>IF(ISERROR(VLOOKUP(Table1[[#This Row],[Additive]],Stock,1,FALSE)),FALSE,TRUE)</f>
        <v>0</v>
      </c>
    </row>
    <row r="957" spans="1:17" ht="15.75" customHeight="1">
      <c r="A957" s="4" t="s">
        <v>320</v>
      </c>
      <c r="B957" s="4" t="s">
        <v>335</v>
      </c>
      <c r="C957" s="35" t="str">
        <f>CONCATENATE(Table1[[#This Row],[Base ]],"-",Table1[[#This Row],[Additive]])</f>
        <v>Royal Jelly-Pitcher plant</v>
      </c>
      <c r="D957" s="4">
        <v>-3</v>
      </c>
      <c r="E957" s="4">
        <v>4</v>
      </c>
      <c r="F957" s="4">
        <v>0</v>
      </c>
      <c r="G957" s="4">
        <v>-1</v>
      </c>
      <c r="H957" s="4">
        <v>-3</v>
      </c>
      <c r="I957" s="4">
        <v>-1</v>
      </c>
      <c r="J957" s="4">
        <v>0</v>
      </c>
      <c r="K957" s="20">
        <v>-790.90207500793895</v>
      </c>
      <c r="L957" s="20">
        <v>20.749574943705898</v>
      </c>
      <c r="M957" s="20">
        <v>-895.406340669212</v>
      </c>
      <c r="N957" s="20">
        <v>-138.19299619963499</v>
      </c>
      <c r="O957" s="20">
        <v>190.22061524203394</v>
      </c>
      <c r="P957" s="20" t="b">
        <f>IF(ISERROR(VLOOKUP(Table1[[#This Row],[Base ]],Stock,1,FALSE)),FALSE,TRUE)</f>
        <v>0</v>
      </c>
      <c r="Q957" s="29" t="b">
        <f>IF(ISERROR(VLOOKUP(Table1[[#This Row],[Additive]],Stock,1,FALSE)),FALSE,TRUE)</f>
        <v>1</v>
      </c>
    </row>
    <row r="958" spans="1:17" ht="15.75" customHeight="1">
      <c r="A958" s="3" t="s">
        <v>255</v>
      </c>
      <c r="B958" s="4" t="s">
        <v>46</v>
      </c>
      <c r="C958" s="35" t="str">
        <f>CONCATENATE(Table1[[#This Row],[Base ]],"-",Table1[[#This Row],[Additive]])</f>
        <v>Tiny Clover-Bhillawa</v>
      </c>
      <c r="D958" s="4">
        <v>-3</v>
      </c>
      <c r="E958" s="4">
        <v>3</v>
      </c>
      <c r="F958" s="4">
        <v>3</v>
      </c>
      <c r="G958" s="4">
        <v>-2</v>
      </c>
      <c r="H958" s="4">
        <v>-3</v>
      </c>
      <c r="I958" s="4">
        <v>0</v>
      </c>
      <c r="J958" s="4">
        <v>0</v>
      </c>
      <c r="K958" s="20">
        <v>573.15739632784403</v>
      </c>
      <c r="L958" s="20">
        <v>-939.03687559345201</v>
      </c>
      <c r="M958" s="20">
        <v>382.57646973222899</v>
      </c>
      <c r="N958" s="20">
        <v>-981.61327942577702</v>
      </c>
      <c r="O958" s="20">
        <v>195.2788768539404</v>
      </c>
      <c r="P958" s="20" t="b">
        <f>IF(ISERROR(VLOOKUP(Table1[[#This Row],[Base ]],Stock,1,FALSE)),FALSE,TRUE)</f>
        <v>1</v>
      </c>
      <c r="Q958" s="29" t="b">
        <f>IF(ISERROR(VLOOKUP(Table1[[#This Row],[Additive]],Stock,1,FALSE)),FALSE,TRUE)</f>
        <v>0</v>
      </c>
    </row>
    <row r="959" spans="1:17" ht="15.75" customHeight="1">
      <c r="A959" s="3" t="s">
        <v>210</v>
      </c>
      <c r="B959" s="3" t="s">
        <v>60</v>
      </c>
      <c r="C959" s="13" t="str">
        <f>CONCATENATE(Table1[[#This Row],[Base ]],"-",Table1[[#This Row],[Additive]])</f>
        <v>Verdant Squill-Ashoka</v>
      </c>
      <c r="D959" s="4">
        <v>-3</v>
      </c>
      <c r="E959" s="4">
        <v>3</v>
      </c>
      <c r="F959" s="4">
        <v>-3</v>
      </c>
      <c r="G959" s="4">
        <v>3</v>
      </c>
      <c r="H959" s="4">
        <v>0</v>
      </c>
      <c r="I959" s="4">
        <v>-3</v>
      </c>
      <c r="J959" s="4">
        <v>0</v>
      </c>
      <c r="K959" s="20">
        <v>710.40077383844005</v>
      </c>
      <c r="L959" s="20">
        <v>296.60190791001003</v>
      </c>
      <c r="M959" s="20">
        <v>738.76654765872502</v>
      </c>
      <c r="N959" s="20">
        <v>392.36854669695498</v>
      </c>
      <c r="O959" s="20">
        <v>99.879258252015234</v>
      </c>
      <c r="P959" s="20" t="b">
        <f>IF(ISERROR(VLOOKUP(Table1[[#This Row],[Base ]],Stock,1,FALSE)),FALSE,TRUE)</f>
        <v>1</v>
      </c>
      <c r="Q959" s="29" t="b">
        <f>IF(ISERROR(VLOOKUP(Table1[[#This Row],[Additive]],Stock,1,FALSE)),FALSE,TRUE)</f>
        <v>1</v>
      </c>
    </row>
    <row r="960" spans="1:17" ht="15.75" customHeight="1">
      <c r="A960" s="14" t="s">
        <v>239</v>
      </c>
      <c r="B960" s="14" t="s">
        <v>299</v>
      </c>
      <c r="C960" s="34" t="str">
        <f>CONCATENATE(Table1[[#This Row],[Base ]],"-",Table1[[#This Row],[Additive]])</f>
        <v>Wild Lettuce-Carrot Juice</v>
      </c>
      <c r="D960" s="15">
        <v>-3</v>
      </c>
      <c r="E960" s="15">
        <v>5</v>
      </c>
      <c r="F960" s="15">
        <v>-4</v>
      </c>
      <c r="G960" s="15">
        <v>0</v>
      </c>
      <c r="H960" s="15">
        <v>3</v>
      </c>
      <c r="I960" s="15">
        <v>-6</v>
      </c>
      <c r="J960" s="15">
        <v>5</v>
      </c>
      <c r="K960" s="16">
        <v>-791.56451667430804</v>
      </c>
      <c r="L960" s="16">
        <v>-231.63855288925001</v>
      </c>
      <c r="M960" s="16">
        <v>-813.62480779842099</v>
      </c>
      <c r="N960" s="16">
        <v>-226.88024221394801</v>
      </c>
      <c r="O960" s="16">
        <v>22.567630911624498</v>
      </c>
      <c r="P960" s="16" t="b">
        <f>IF(ISERROR(VLOOKUP(Table1[[#This Row],[Base ]],Stock,1,FALSE)),FALSE,TRUE)</f>
        <v>1</v>
      </c>
      <c r="Q960" s="29" t="b">
        <f>IF(ISERROR(VLOOKUP(Table1[[#This Row],[Additive]],Stock,1,FALSE)),FALSE,TRUE)</f>
        <v>0</v>
      </c>
    </row>
    <row r="961" spans="1:17" ht="15.75" customHeight="1">
      <c r="A961" s="4" t="s">
        <v>158</v>
      </c>
      <c r="B961" s="4" t="s">
        <v>159</v>
      </c>
      <c r="C961" s="35" t="str">
        <f>CONCATENATE(Table1[[#This Row],[Base ]],"-",Table1[[#This Row],[Additive]])</f>
        <v>Acorn's Cap-Mountain Mint</v>
      </c>
      <c r="D961" s="4">
        <v>-4</v>
      </c>
      <c r="E961" s="4">
        <v>-2</v>
      </c>
      <c r="F961" s="4">
        <v>3</v>
      </c>
      <c r="G961" s="4">
        <v>0</v>
      </c>
      <c r="H961" s="4">
        <v>-2</v>
      </c>
      <c r="I961" s="4">
        <v>0</v>
      </c>
      <c r="J961" s="4">
        <v>4</v>
      </c>
      <c r="K961" s="20">
        <v>83.598309227260799</v>
      </c>
      <c r="L961" s="20">
        <v>-196.158903396401</v>
      </c>
      <c r="M961" s="20">
        <v>122.83252763918</v>
      </c>
      <c r="N961" s="20">
        <v>124.59558457233901</v>
      </c>
      <c r="O961" s="20">
        <v>323.1451151518196</v>
      </c>
      <c r="P961" s="20" t="b">
        <f>IF(ISERROR(VLOOKUP(Table1[[#This Row],[Base ]],Stock,1,FALSE)),FALSE,TRUE)</f>
        <v>0</v>
      </c>
      <c r="Q961" s="29" t="b">
        <f>IF(ISERROR(VLOOKUP(Table1[[#This Row],[Additive]],Stock,1,FALSE)),FALSE,TRUE)</f>
        <v>1</v>
      </c>
    </row>
    <row r="962" spans="1:17" ht="15.75" customHeight="1">
      <c r="A962" s="3" t="s">
        <v>158</v>
      </c>
      <c r="B962" s="3" t="s">
        <v>111</v>
      </c>
      <c r="C962" s="13" t="str">
        <f>CONCATENATE(Table1[[#This Row],[Base ]],"-",Table1[[#This Row],[Additive]])</f>
        <v>Acorn's Cap-Bilimbi</v>
      </c>
      <c r="D962" s="4">
        <v>-4</v>
      </c>
      <c r="E962" s="4">
        <v>3</v>
      </c>
      <c r="F962" s="4">
        <v>0</v>
      </c>
      <c r="G962" s="4">
        <v>3</v>
      </c>
      <c r="H962" s="4">
        <v>-4</v>
      </c>
      <c r="I962" s="4">
        <v>0</v>
      </c>
      <c r="J962" s="4">
        <v>3</v>
      </c>
      <c r="K962" s="20">
        <v>83.598309227260799</v>
      </c>
      <c r="L962" s="20">
        <v>-196.158903396401</v>
      </c>
      <c r="M962" s="20">
        <v>301.07</v>
      </c>
      <c r="N962" s="20">
        <v>-88.150000000000105</v>
      </c>
      <c r="O962" s="20">
        <v>242.81651406040518</v>
      </c>
      <c r="P962" s="20" t="b">
        <f>IF(ISERROR(VLOOKUP(Table1[[#This Row],[Base ]],Stock,1,FALSE)),FALSE,TRUE)</f>
        <v>0</v>
      </c>
      <c r="Q962" s="29" t="b">
        <f>IF(ISERROR(VLOOKUP(Table1[[#This Row],[Additive]],Stock,1,FALSE)),FALSE,TRUE)</f>
        <v>0</v>
      </c>
    </row>
    <row r="963" spans="1:17" ht="15.75" customHeight="1">
      <c r="A963" s="3" t="s">
        <v>192</v>
      </c>
      <c r="B963" s="3" t="s">
        <v>157</v>
      </c>
      <c r="C963" s="13" t="str">
        <f>CONCATENATE(Table1[[#This Row],[Base ]],"-",Table1[[#This Row],[Additive]])</f>
        <v>Camel Meat-Garlic Oil</v>
      </c>
      <c r="D963" s="4">
        <v>-4</v>
      </c>
      <c r="E963" s="4">
        <v>-3</v>
      </c>
      <c r="F963" s="4">
        <v>0</v>
      </c>
      <c r="G963" s="4">
        <v>0</v>
      </c>
      <c r="H963" s="4">
        <v>-1</v>
      </c>
      <c r="I963" s="4">
        <v>1</v>
      </c>
      <c r="J963" s="4">
        <v>0</v>
      </c>
      <c r="K963" s="20">
        <v>112.155719642069</v>
      </c>
      <c r="L963" s="20">
        <v>-546.23076697495503</v>
      </c>
      <c r="M963" s="20">
        <v>30.961365529496302</v>
      </c>
      <c r="N963" s="20">
        <v>-317.14974945212799</v>
      </c>
      <c r="O963" s="20">
        <v>243.04451388388023</v>
      </c>
      <c r="P963" s="20" t="b">
        <f>IF(ISERROR(VLOOKUP(Table1[[#This Row],[Base ]],Stock,1,FALSE)),FALSE,TRUE)</f>
        <v>0</v>
      </c>
      <c r="Q963" s="29" t="b">
        <f>IF(ISERROR(VLOOKUP(Table1[[#This Row],[Additive]],Stock,1,FALSE)),FALSE,TRUE)</f>
        <v>0</v>
      </c>
    </row>
    <row r="964" spans="1:17" ht="15.75" customHeight="1">
      <c r="A964" s="4" t="s">
        <v>157</v>
      </c>
      <c r="B964" s="4" t="s">
        <v>192</v>
      </c>
      <c r="C964" s="35" t="str">
        <f>CONCATENATE(Table1[[#This Row],[Base ]],"-",Table1[[#This Row],[Additive]])</f>
        <v>Garlic Oil-Camel Meat</v>
      </c>
      <c r="D964" s="4">
        <v>-4</v>
      </c>
      <c r="E964" s="4">
        <v>-4</v>
      </c>
      <c r="F964" s="4">
        <v>0</v>
      </c>
      <c r="G964" s="4">
        <v>0</v>
      </c>
      <c r="H964" s="4">
        <v>0</v>
      </c>
      <c r="I964" s="4">
        <v>1</v>
      </c>
      <c r="J964" s="4">
        <v>0</v>
      </c>
      <c r="K964" s="20">
        <v>30.961365529496302</v>
      </c>
      <c r="L964" s="20">
        <v>-317.14974945212799</v>
      </c>
      <c r="M964" s="20">
        <v>112.155719642069</v>
      </c>
      <c r="N964" s="20">
        <v>-546.23076697495503</v>
      </c>
      <c r="O964" s="20">
        <v>243.04451388388023</v>
      </c>
      <c r="P964" s="20" t="b">
        <f>IF(ISERROR(VLOOKUP(Table1[[#This Row],[Base ]],Stock,1,FALSE)),FALSE,TRUE)</f>
        <v>0</v>
      </c>
      <c r="Q964" s="29" t="b">
        <f>IF(ISERROR(VLOOKUP(Table1[[#This Row],[Additive]],Stock,1,FALSE)),FALSE,TRUE)</f>
        <v>0</v>
      </c>
    </row>
    <row r="965" spans="1:17" ht="15.75" customHeight="1">
      <c r="A965" s="3" t="s">
        <v>0</v>
      </c>
      <c r="B965" s="3" t="s">
        <v>199</v>
      </c>
      <c r="C965" s="13" t="str">
        <f>CONCATENATE(Table1[[#This Row],[Base ]],"-",Table1[[#This Row],[Additive]])</f>
        <v>Honey-Yellow Gentian</v>
      </c>
      <c r="D965" s="4">
        <v>-4</v>
      </c>
      <c r="E965" s="4">
        <v>4</v>
      </c>
      <c r="F965" s="4">
        <v>0</v>
      </c>
      <c r="G965" s="4">
        <v>0</v>
      </c>
      <c r="H965" s="4">
        <v>0</v>
      </c>
      <c r="I965" s="4">
        <v>1</v>
      </c>
      <c r="J965" s="4">
        <v>-4</v>
      </c>
      <c r="K965" s="20">
        <v>-21.5825195891885</v>
      </c>
      <c r="L965" s="20">
        <v>427.02795262479998</v>
      </c>
      <c r="M965" s="20">
        <v>-167.05975876333201</v>
      </c>
      <c r="N965" s="20">
        <v>24.2427441447708</v>
      </c>
      <c r="O965" s="20">
        <v>428.25173821950978</v>
      </c>
      <c r="P965" s="20" t="b">
        <f>IF(ISERROR(VLOOKUP(Table1[[#This Row],[Base ]],Stock,1,FALSE)),FALSE,TRUE)</f>
        <v>0</v>
      </c>
      <c r="Q965" s="29" t="b">
        <f>IF(ISERROR(VLOOKUP(Table1[[#This Row],[Additive]],Stock,1,FALSE)),FALSE,TRUE)</f>
        <v>0</v>
      </c>
    </row>
    <row r="966" spans="1:17" ht="15.75" customHeight="1">
      <c r="A966" s="4" t="s">
        <v>159</v>
      </c>
      <c r="B966" s="4" t="s">
        <v>13</v>
      </c>
      <c r="C966" s="35" t="str">
        <f>CONCATENATE(Table1[[#This Row],[Base ]],"-",Table1[[#This Row],[Additive]])</f>
        <v>Mountain Mint-Cinquefoil</v>
      </c>
      <c r="D966" s="4">
        <v>-4</v>
      </c>
      <c r="E966" s="4">
        <v>2</v>
      </c>
      <c r="F966" s="4"/>
      <c r="G966" s="4">
        <v>-5</v>
      </c>
      <c r="H966" s="4">
        <v>0</v>
      </c>
      <c r="I966" s="4">
        <v>-5</v>
      </c>
      <c r="J966" s="4">
        <v>4</v>
      </c>
      <c r="K966" s="20">
        <v>122.83252763918</v>
      </c>
      <c r="L966" s="20">
        <v>124.59558457233901</v>
      </c>
      <c r="M966" s="20">
        <v>78.662811470269901</v>
      </c>
      <c r="N966" s="20">
        <v>-28.098881306161999</v>
      </c>
      <c r="O966" s="20">
        <v>158.95459646189155</v>
      </c>
      <c r="P966" s="20" t="b">
        <f>IF(ISERROR(VLOOKUP(Table1[[#This Row],[Base ]],Stock,1,FALSE)),FALSE,TRUE)</f>
        <v>1</v>
      </c>
      <c r="Q966" s="29" t="b">
        <f>IF(ISERROR(VLOOKUP(Table1[[#This Row],[Additive]],Stock,1,FALSE)),FALSE,TRUE)</f>
        <v>0</v>
      </c>
    </row>
    <row r="967" spans="1:17" ht="15.75" customHeight="1">
      <c r="A967" s="14" t="s">
        <v>159</v>
      </c>
      <c r="B967" s="14" t="s">
        <v>323</v>
      </c>
      <c r="C967" s="34" t="str">
        <f>CONCATENATE(Table1[[#This Row],[Base ]],"-",Table1[[#This Row],[Additive]])</f>
        <v>Mountain Mint-Mirabellis fern</v>
      </c>
      <c r="D967" s="15">
        <v>-4</v>
      </c>
      <c r="E967" s="15">
        <v>-4</v>
      </c>
      <c r="F967" s="15">
        <v>4</v>
      </c>
      <c r="G967" s="15">
        <v>0</v>
      </c>
      <c r="H967" s="15">
        <v>0</v>
      </c>
      <c r="I967" s="15">
        <v>0</v>
      </c>
      <c r="J967" s="15">
        <v>4</v>
      </c>
      <c r="K967" s="16">
        <v>122.83252763918</v>
      </c>
      <c r="L967" s="16">
        <v>124.59558457233901</v>
      </c>
      <c r="M967" s="16">
        <v>165.91346751329701</v>
      </c>
      <c r="N967" s="16">
        <v>134.543740687705</v>
      </c>
      <c r="O967" s="16">
        <v>44.214626432131915</v>
      </c>
      <c r="P967" s="16" t="b">
        <f>IF(ISERROR(VLOOKUP(Table1[[#This Row],[Base ]],Stock,1,FALSE)),FALSE,TRUE)</f>
        <v>1</v>
      </c>
      <c r="Q967" s="29" t="b">
        <f>IF(ISERROR(VLOOKUP(Table1[[#This Row],[Additive]],Stock,1,FALSE)),FALSE,TRUE)</f>
        <v>0</v>
      </c>
    </row>
    <row r="968" spans="1:17" ht="15.75" customHeight="1">
      <c r="A968" s="4" t="s">
        <v>200</v>
      </c>
      <c r="B968" s="4" t="s">
        <v>66</v>
      </c>
      <c r="C968" s="35" t="str">
        <f>CONCATENATE(Table1[[#This Row],[Base ]],"-",Table1[[#This Row],[Additive]])</f>
        <v>Oyster Meat-Ipomoea</v>
      </c>
      <c r="D968" s="4">
        <v>-4</v>
      </c>
      <c r="E968" s="4">
        <v>6</v>
      </c>
      <c r="F968" s="4">
        <v>4</v>
      </c>
      <c r="G968" s="4">
        <v>0</v>
      </c>
      <c r="H968" s="4">
        <v>5</v>
      </c>
      <c r="I968" s="4">
        <v>-5</v>
      </c>
      <c r="J968" s="4">
        <v>0</v>
      </c>
      <c r="K968" s="20">
        <v>856.03599488714303</v>
      </c>
      <c r="L968" s="20">
        <v>-722.59129465318995</v>
      </c>
      <c r="M968" s="20">
        <v>859.89437472915597</v>
      </c>
      <c r="N968" s="20">
        <v>-994.11610982463299</v>
      </c>
      <c r="O968" s="20">
        <v>271.55222766328313</v>
      </c>
      <c r="P968" s="20" t="b">
        <f>IF(ISERROR(VLOOKUP(Table1[[#This Row],[Base ]],Stock,1,FALSE)),FALSE,TRUE)</f>
        <v>0</v>
      </c>
      <c r="Q968" s="29" t="b">
        <f>IF(ISERROR(VLOOKUP(Table1[[#This Row],[Additive]],Stock,1,FALSE)),FALSE,TRUE)</f>
        <v>0</v>
      </c>
    </row>
    <row r="969" spans="1:17" ht="15.75" customHeight="1">
      <c r="A969" s="4" t="s">
        <v>320</v>
      </c>
      <c r="B969" s="4" t="s">
        <v>101</v>
      </c>
      <c r="C969" s="35" t="str">
        <f>CONCATENATE(Table1[[#This Row],[Base ]],"-",Table1[[#This Row],[Additive]])</f>
        <v>Royal Jelly-Tsatso</v>
      </c>
      <c r="D969" s="4">
        <v>-4</v>
      </c>
      <c r="E969" s="4">
        <v>1</v>
      </c>
      <c r="F969" s="4">
        <v>0</v>
      </c>
      <c r="G969" s="4">
        <v>-4</v>
      </c>
      <c r="H969" s="4">
        <v>0</v>
      </c>
      <c r="I969" s="4">
        <v>4</v>
      </c>
      <c r="J969" s="4">
        <v>0</v>
      </c>
      <c r="K969" s="20">
        <v>-790.90207500793895</v>
      </c>
      <c r="L969" s="20">
        <v>20.749574943705898</v>
      </c>
      <c r="M969" s="20">
        <v>-991.98317926902996</v>
      </c>
      <c r="N969" s="20">
        <v>321.60752120360701</v>
      </c>
      <c r="O969" s="20">
        <v>361.86891869651544</v>
      </c>
      <c r="P969" s="20" t="b">
        <f>IF(ISERROR(VLOOKUP(Table1[[#This Row],[Base ]],Stock,1,FALSE)),FALSE,TRUE)</f>
        <v>0</v>
      </c>
      <c r="Q969" s="29" t="b">
        <f>IF(ISERROR(VLOOKUP(Table1[[#This Row],[Additive]],Stock,1,FALSE)),FALSE,TRUE)</f>
        <v>0</v>
      </c>
    </row>
    <row r="970" spans="1:17" ht="15.75" customHeight="1">
      <c r="A970" s="14" t="s">
        <v>363</v>
      </c>
      <c r="B970" s="14" t="s">
        <v>82</v>
      </c>
      <c r="C970" s="34" t="str">
        <f>CONCATENATE(Table1[[#This Row],[Base ]],"-",Table1[[#This Row],[Additive]])</f>
        <v>Shrub Sage-Soapwort</v>
      </c>
      <c r="D970" s="15">
        <v>-4</v>
      </c>
      <c r="E970" s="15">
        <v>0</v>
      </c>
      <c r="F970" s="15">
        <v>5</v>
      </c>
      <c r="G970" s="15">
        <v>5</v>
      </c>
      <c r="H970" s="15">
        <v>-4</v>
      </c>
      <c r="I970" s="15">
        <v>0</v>
      </c>
      <c r="J970" s="15">
        <v>0</v>
      </c>
      <c r="K970" s="16">
        <v>914.15438825568799</v>
      </c>
      <c r="L970" s="16">
        <v>-597.77589343759701</v>
      </c>
      <c r="M970" s="16">
        <v>938.30796393054504</v>
      </c>
      <c r="N970" s="16">
        <v>-682.838665698868</v>
      </c>
      <c r="O970" s="16">
        <v>88.425507873316164</v>
      </c>
      <c r="P970" s="16" t="b">
        <f>IF(ISERROR(VLOOKUP(Table1[[#This Row],[Base ]],Stock,1,FALSE)),FALSE,TRUE)</f>
        <v>1</v>
      </c>
      <c r="Q970" s="29" t="b">
        <f>IF(ISERROR(VLOOKUP(Table1[[#This Row],[Additive]],Stock,1,FALSE)),FALSE,TRUE)</f>
        <v>1</v>
      </c>
    </row>
    <row r="971" spans="1:17" ht="15.75" customHeight="1">
      <c r="A971" s="3" t="s">
        <v>158</v>
      </c>
      <c r="B971" s="3" t="s">
        <v>216</v>
      </c>
      <c r="C971" s="13" t="str">
        <f>CONCATENATE(Table1[[#This Row],[Base ]],"-",Table1[[#This Row],[Additive]])</f>
        <v>Acorn's Cap-Brassy Caltrops</v>
      </c>
      <c r="D971" s="4">
        <v>-5</v>
      </c>
      <c r="E971" s="4">
        <v>3</v>
      </c>
      <c r="F971" s="4">
        <v>0</v>
      </c>
      <c r="G971" s="4">
        <v>0</v>
      </c>
      <c r="H971" s="4">
        <v>-3</v>
      </c>
      <c r="I971" s="4">
        <v>0</v>
      </c>
      <c r="J971" s="4">
        <v>0</v>
      </c>
      <c r="K971" s="20">
        <v>83.598309227260799</v>
      </c>
      <c r="L971" s="20">
        <v>-196.158903396401</v>
      </c>
      <c r="M971" s="20">
        <v>-53.852100188403497</v>
      </c>
      <c r="N971" s="20">
        <v>59.3340794021505</v>
      </c>
      <c r="O971" s="20">
        <v>290.11942249328064</v>
      </c>
      <c r="P971" s="20" t="b">
        <f>IF(ISERROR(VLOOKUP(Table1[[#This Row],[Base ]],Stock,1,FALSE)),FALSE,TRUE)</f>
        <v>0</v>
      </c>
      <c r="Q971" s="29" t="b">
        <f>IF(ISERROR(VLOOKUP(Table1[[#This Row],[Additive]],Stock,1,FALSE)),FALSE,TRUE)</f>
        <v>0</v>
      </c>
    </row>
    <row r="972" spans="1:17" ht="15.75" customHeight="1">
      <c r="A972" s="3" t="s">
        <v>192</v>
      </c>
      <c r="B972" s="3" t="s">
        <v>277</v>
      </c>
      <c r="C972" s="13" t="str">
        <f>CONCATENATE(Table1[[#This Row],[Base ]],"-",Table1[[#This Row],[Additive]])</f>
        <v>Camel Meat-Mandrake Root</v>
      </c>
      <c r="D972" s="4">
        <v>-5</v>
      </c>
      <c r="E972" s="4">
        <v>0</v>
      </c>
      <c r="F972" s="4">
        <v>0</v>
      </c>
      <c r="G972" s="4">
        <v>0</v>
      </c>
      <c r="H972" s="4">
        <v>-5</v>
      </c>
      <c r="I972" s="4">
        <v>5</v>
      </c>
      <c r="J972" s="4">
        <v>0</v>
      </c>
      <c r="K972" s="20">
        <v>112.155719642069</v>
      </c>
      <c r="L972" s="20">
        <v>-546.23076697495503</v>
      </c>
      <c r="M972" s="20">
        <v>164.59941871136701</v>
      </c>
      <c r="N972" s="20">
        <v>-864.75710830130299</v>
      </c>
      <c r="O972" s="20">
        <v>322.8147637435751</v>
      </c>
      <c r="P972" s="20" t="b">
        <f>IF(ISERROR(VLOOKUP(Table1[[#This Row],[Base ]],Stock,1,FALSE)),FALSE,TRUE)</f>
        <v>0</v>
      </c>
      <c r="Q972" s="29" t="b">
        <f>IF(ISERROR(VLOOKUP(Table1[[#This Row],[Additive]],Stock,1,FALSE)),FALSE,TRUE)</f>
        <v>0</v>
      </c>
    </row>
    <row r="973" spans="1:17" ht="15.75" customHeight="1">
      <c r="A973" s="4" t="s">
        <v>0</v>
      </c>
      <c r="B973" s="4" t="s">
        <v>183</v>
      </c>
      <c r="C973" s="35" t="str">
        <f>CONCATENATE(Table1[[#This Row],[Base ]],"-",Table1[[#This Row],[Additive]])</f>
        <v>Honey-Miniature Lamae</v>
      </c>
      <c r="D973" s="4">
        <v>-5</v>
      </c>
      <c r="E973" s="4">
        <v>1</v>
      </c>
      <c r="F973" s="4">
        <v>-5</v>
      </c>
      <c r="G973" s="4">
        <v>0</v>
      </c>
      <c r="H973" s="4">
        <v>0</v>
      </c>
      <c r="I973" s="4">
        <v>5</v>
      </c>
      <c r="J973" s="4">
        <v>0</v>
      </c>
      <c r="K973" s="20">
        <v>-21.5825195891885</v>
      </c>
      <c r="L973" s="20">
        <v>427.02795262479998</v>
      </c>
      <c r="M973" s="20">
        <v>-24.367409029666401</v>
      </c>
      <c r="N973" s="20">
        <v>487.17304655936903</v>
      </c>
      <c r="O973" s="20">
        <v>60.209533577281761</v>
      </c>
      <c r="P973" s="20" t="b">
        <f>IF(ISERROR(VLOOKUP(Table1[[#This Row],[Base ]],Stock,1,FALSE)),FALSE,TRUE)</f>
        <v>0</v>
      </c>
      <c r="Q973" s="29" t="b">
        <f>IF(ISERROR(VLOOKUP(Table1[[#This Row],[Additive]],Stock,1,FALSE)),FALSE,TRUE)</f>
        <v>0</v>
      </c>
    </row>
    <row r="974" spans="1:17" ht="15.75" customHeight="1">
      <c r="A974" s="3" t="s">
        <v>0</v>
      </c>
      <c r="B974" s="3" t="s">
        <v>76</v>
      </c>
      <c r="C974" s="13" t="str">
        <f>CONCATENATE(Table1[[#This Row],[Base ]],"-",Table1[[#This Row],[Additive]])</f>
        <v>Honey-Harrow</v>
      </c>
      <c r="D974" s="4">
        <v>-5</v>
      </c>
      <c r="E974" s="4">
        <v>5</v>
      </c>
      <c r="F974" s="4">
        <v>0</v>
      </c>
      <c r="G974" s="4">
        <v>-5</v>
      </c>
      <c r="H974" s="4">
        <v>0</v>
      </c>
      <c r="I974" s="4">
        <v>1</v>
      </c>
      <c r="J974" s="4">
        <v>0</v>
      </c>
      <c r="K974" s="20">
        <v>-21.5825195891885</v>
      </c>
      <c r="L974" s="20">
        <v>427.02795262479998</v>
      </c>
      <c r="M974" s="20">
        <v>372.40380795234398</v>
      </c>
      <c r="N974" s="20">
        <v>409.14982919841202</v>
      </c>
      <c r="O974" s="20">
        <v>394.39175141845055</v>
      </c>
      <c r="P974" s="20" t="b">
        <f>IF(ISERROR(VLOOKUP(Table1[[#This Row],[Base ]],Stock,1,FALSE)),FALSE,TRUE)</f>
        <v>0</v>
      </c>
      <c r="Q974" s="29" t="b">
        <f>IF(ISERROR(VLOOKUP(Table1[[#This Row],[Additive]],Stock,1,FALSE)),FALSE,TRUE)</f>
        <v>0</v>
      </c>
    </row>
    <row r="975" spans="1:17" ht="15.75" customHeight="1">
      <c r="A975" s="3" t="s">
        <v>341</v>
      </c>
      <c r="B975" s="3" t="s">
        <v>249</v>
      </c>
      <c r="C975" s="13" t="str">
        <f>CONCATENATE(Table1[[#This Row],[Base ]],"-",Table1[[#This Row],[Additive]])</f>
        <v>Ribbonfish meat-Tangerine Dream</v>
      </c>
      <c r="D975" s="4">
        <v>-5</v>
      </c>
      <c r="E975" s="4">
        <v>0</v>
      </c>
      <c r="F975" s="4">
        <v>5</v>
      </c>
      <c r="G975" s="4">
        <v>-4</v>
      </c>
      <c r="H975" s="4">
        <v>2</v>
      </c>
      <c r="I975" s="4">
        <v>-2</v>
      </c>
      <c r="J975" s="4">
        <v>0</v>
      </c>
      <c r="K975" s="20">
        <v>718.13212208788502</v>
      </c>
      <c r="L975" s="20">
        <v>-562.655509470693</v>
      </c>
      <c r="M975" s="20">
        <v>741.91883038386095</v>
      </c>
      <c r="N975" s="20">
        <v>-844.01707611865004</v>
      </c>
      <c r="O975" s="20">
        <v>282.36525756217003</v>
      </c>
      <c r="P975" s="20" t="b">
        <f>IF(ISERROR(VLOOKUP(Table1[[#This Row],[Base ]],Stock,1,FALSE)),FALSE,TRUE)</f>
        <v>0</v>
      </c>
      <c r="Q975" s="29" t="b">
        <f>IF(ISERROR(VLOOKUP(Table1[[#This Row],[Additive]],Stock,1,FALSE)),FALSE,TRUE)</f>
        <v>0</v>
      </c>
    </row>
    <row r="976" spans="1:17" ht="15.75" customHeight="1">
      <c r="A976" s="3" t="s">
        <v>342</v>
      </c>
      <c r="B976" s="3" t="s">
        <v>329</v>
      </c>
      <c r="C976" s="13" t="str">
        <f>CONCATENATE(Table1[[#This Row],[Base ]],"-",Table1[[#This Row],[Additive]])</f>
        <v>Rotten Fish-Purple Tintiri</v>
      </c>
      <c r="D976" s="4">
        <v>-5</v>
      </c>
      <c r="E976" s="4">
        <v>5</v>
      </c>
      <c r="F976" s="4">
        <v>0</v>
      </c>
      <c r="G976" s="4">
        <v>3</v>
      </c>
      <c r="H976" s="4">
        <v>-2</v>
      </c>
      <c r="I976" s="4">
        <v>-6</v>
      </c>
      <c r="J976" s="4">
        <v>5</v>
      </c>
      <c r="K976" s="20">
        <v>965.40359023138706</v>
      </c>
      <c r="L976" s="20">
        <v>817.21352017338404</v>
      </c>
      <c r="M976" s="20">
        <v>733.654134441682</v>
      </c>
      <c r="N976" s="20">
        <v>860.39691253137596</v>
      </c>
      <c r="O976" s="20">
        <v>235.73844750988061</v>
      </c>
      <c r="P976" s="20" t="b">
        <f>IF(ISERROR(VLOOKUP(Table1[[#This Row],[Base ]],Stock,1,FALSE)),FALSE,TRUE)</f>
        <v>0</v>
      </c>
      <c r="Q976" s="29" t="b">
        <f>IF(ISERROR(VLOOKUP(Table1[[#This Row],[Additive]],Stock,1,FALSE)),FALSE,TRUE)</f>
        <v>0</v>
      </c>
    </row>
    <row r="977" spans="1:17" ht="15.75" customHeight="1">
      <c r="A977" s="3" t="s">
        <v>255</v>
      </c>
      <c r="B977" s="3" t="s">
        <v>226</v>
      </c>
      <c r="C977" s="13" t="str">
        <f>CONCATENATE(Table1[[#This Row],[Base ]],"-",Table1[[#This Row],[Additive]])</f>
        <v>Tiny Clover-Nubian Liquorice</v>
      </c>
      <c r="D977" s="4">
        <v>-5</v>
      </c>
      <c r="E977" s="4">
        <v>3</v>
      </c>
      <c r="F977" s="4">
        <v>0</v>
      </c>
      <c r="G977" s="4">
        <v>-6</v>
      </c>
      <c r="H977" s="4">
        <v>0</v>
      </c>
      <c r="I977" s="4">
        <v>0</v>
      </c>
      <c r="J977" s="4">
        <v>5</v>
      </c>
      <c r="K977" s="20">
        <v>573.15739632784403</v>
      </c>
      <c r="L977" s="20">
        <v>-939.03687559345201</v>
      </c>
      <c r="M977" s="20">
        <v>832.48246019350097</v>
      </c>
      <c r="N977" s="20">
        <v>-897.51309087926404</v>
      </c>
      <c r="O977" s="20">
        <v>262.62847036434812</v>
      </c>
      <c r="P977" s="20" t="b">
        <f>IF(ISERROR(VLOOKUP(Table1[[#This Row],[Base ]],Stock,1,FALSE)),FALSE,TRUE)</f>
        <v>1</v>
      </c>
      <c r="Q977" s="29" t="b">
        <f>IF(ISERROR(VLOOKUP(Table1[[#This Row],[Additive]],Stock,1,FALSE)),FALSE,TRUE)</f>
        <v>0</v>
      </c>
    </row>
    <row r="978" spans="1:17" ht="15.75" customHeight="1">
      <c r="A978" s="3" t="s">
        <v>158</v>
      </c>
      <c r="B978" s="3" t="s">
        <v>157</v>
      </c>
      <c r="C978" s="13" t="str">
        <f>CONCATENATE(Table1[[#This Row],[Base ]],"-",Table1[[#This Row],[Additive]])</f>
        <v>Acorn's Cap-Garlic Oil</v>
      </c>
      <c r="D978" s="4">
        <v>-6</v>
      </c>
      <c r="E978" s="4">
        <v>0</v>
      </c>
      <c r="F978" s="4">
        <v>0</v>
      </c>
      <c r="G978" s="4">
        <v>0</v>
      </c>
      <c r="H978" s="4">
        <v>-4</v>
      </c>
      <c r="I978" s="4">
        <v>0</v>
      </c>
      <c r="J978" s="4">
        <v>4</v>
      </c>
      <c r="K978" s="20">
        <v>83.598309227260799</v>
      </c>
      <c r="L978" s="20">
        <v>-196.158903396401</v>
      </c>
      <c r="M978" s="20">
        <v>30.961365529496302</v>
      </c>
      <c r="N978" s="20">
        <v>-317.14974945212799</v>
      </c>
      <c r="O978" s="20">
        <v>131.94480918597085</v>
      </c>
      <c r="P978" s="20" t="b">
        <f>IF(ISERROR(VLOOKUP(Table1[[#This Row],[Base ]],Stock,1,FALSE)),FALSE,TRUE)</f>
        <v>0</v>
      </c>
      <c r="Q978" s="29" t="b">
        <f>IF(ISERROR(VLOOKUP(Table1[[#This Row],[Additive]],Stock,1,FALSE)),FALSE,TRUE)</f>
        <v>0</v>
      </c>
    </row>
    <row r="979" spans="1:17" ht="15.75" customHeight="1">
      <c r="A979" s="4" t="s">
        <v>225</v>
      </c>
      <c r="B979" s="4" t="s">
        <v>226</v>
      </c>
      <c r="C979" s="35" t="str">
        <f>CONCATENATE(Table1[[#This Row],[Base ]],"-",Table1[[#This Row],[Additive]])</f>
        <v>Cabbage Juice-Nubian Liquorice</v>
      </c>
      <c r="D979" s="4">
        <v>-6</v>
      </c>
      <c r="E979" s="4">
        <v>0</v>
      </c>
      <c r="F979" s="4">
        <v>-4</v>
      </c>
      <c r="G979" s="4">
        <v>-7</v>
      </c>
      <c r="H979" s="4">
        <v>0</v>
      </c>
      <c r="I979" s="4">
        <v>4</v>
      </c>
      <c r="J979" s="4">
        <v>6</v>
      </c>
      <c r="K979" s="20">
        <v>811.26227935889403</v>
      </c>
      <c r="L979" s="20">
        <v>-774.45882730428104</v>
      </c>
      <c r="M979" s="20">
        <v>832.48246019350097</v>
      </c>
      <c r="N979" s="20">
        <v>-897.51309087926404</v>
      </c>
      <c r="O979" s="20">
        <v>124.87052437879328</v>
      </c>
      <c r="P979" s="20" t="b">
        <f>IF(ISERROR(VLOOKUP(Table1[[#This Row],[Base ]],Stock,1,FALSE)),FALSE,TRUE)</f>
        <v>0</v>
      </c>
      <c r="Q979" s="29" t="b">
        <f>IF(ISERROR(VLOOKUP(Table1[[#This Row],[Additive]],Stock,1,FALSE)),FALSE,TRUE)</f>
        <v>0</v>
      </c>
    </row>
    <row r="980" spans="1:17" ht="15.75" customHeight="1">
      <c r="A980" s="14" t="s">
        <v>168</v>
      </c>
      <c r="B980" s="14" t="s">
        <v>327</v>
      </c>
      <c r="C980" s="34" t="str">
        <f>CONCATENATE(Table1[[#This Row],[Base ]],"-",Table1[[#This Row],[Additive]])</f>
        <v>Iron Knot-Strawberry tea</v>
      </c>
      <c r="D980" s="15"/>
      <c r="E980" s="15">
        <v>1</v>
      </c>
      <c r="F980" s="15"/>
      <c r="G980" s="15"/>
      <c r="H980" s="15"/>
      <c r="I980" s="15"/>
      <c r="J980" s="15"/>
      <c r="K980" s="16">
        <v>-568.83383693742405</v>
      </c>
      <c r="L980" s="16">
        <v>-345.54726723189799</v>
      </c>
      <c r="M980" s="16">
        <v>-262.86328773186199</v>
      </c>
      <c r="N980" s="16">
        <v>-469.45408698670298</v>
      </c>
      <c r="O980" s="16">
        <v>330.10737186997659</v>
      </c>
      <c r="P980" s="16" t="b">
        <f>IF(ISERROR(VLOOKUP(Table1[[#This Row],[Base ]],Stock,1,FALSE)),FALSE,TRUE)</f>
        <v>0</v>
      </c>
      <c r="Q980" s="29" t="b">
        <f>IF(ISERROR(VLOOKUP(Table1[[#This Row],[Additive]],Stock,1,FALSE)),FALSE,TRUE)</f>
        <v>1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6"/>
  <dimension ref="A1:N6"/>
  <sheetViews>
    <sheetView tabSelected="1" workbookViewId="0">
      <selection activeCell="P9" sqref="P9"/>
    </sheetView>
  </sheetViews>
  <sheetFormatPr defaultRowHeight="15"/>
  <cols>
    <col min="1" max="2" width="20.140625" customWidth="1"/>
    <col min="3" max="6" width="10.7109375" style="10" bestFit="1" customWidth="1"/>
    <col min="7" max="7" width="10" style="10" bestFit="1" customWidth="1"/>
  </cols>
  <sheetData>
    <row r="1" spans="1:14">
      <c r="A1" s="24" t="s">
        <v>354</v>
      </c>
      <c r="B1" s="24" t="s">
        <v>355</v>
      </c>
      <c r="C1" s="25" t="s">
        <v>347</v>
      </c>
      <c r="D1" s="25" t="s">
        <v>348</v>
      </c>
      <c r="E1" s="25" t="s">
        <v>349</v>
      </c>
      <c r="F1" s="25" t="s">
        <v>350</v>
      </c>
      <c r="G1" s="25" t="s">
        <v>351</v>
      </c>
      <c r="H1" s="25" t="s">
        <v>352</v>
      </c>
      <c r="I1" s="25" t="s">
        <v>150</v>
      </c>
      <c r="J1" s="25" t="s">
        <v>151</v>
      </c>
      <c r="K1" s="25" t="s">
        <v>353</v>
      </c>
      <c r="L1" s="25" t="s">
        <v>153</v>
      </c>
      <c r="M1" s="25" t="s">
        <v>154</v>
      </c>
      <c r="N1" s="25" t="s">
        <v>155</v>
      </c>
    </row>
    <row r="2" spans="1:14">
      <c r="A2" s="26" t="s">
        <v>158</v>
      </c>
      <c r="B2" s="26" t="s">
        <v>50</v>
      </c>
      <c r="C2" s="27">
        <f>IFERROR(VLOOKUP(A2,Coords[],2,FALSE),1500)</f>
        <v>83.598309227260799</v>
      </c>
      <c r="D2" s="27">
        <f>IFERROR(VLOOKUP(A2,Coords[],3,FALSE),1500)</f>
        <v>-196.158903396401</v>
      </c>
      <c r="E2" s="27">
        <f>IFERROR(VLOOKUP(B2,Coords[],2,FALSE),1500)</f>
        <v>176.47038630854701</v>
      </c>
      <c r="F2" s="27">
        <f>IFERROR(VLOOKUP(B2,Coords[],3,FALSE),1500)</f>
        <v>88.331479600880698</v>
      </c>
      <c r="G2" s="39">
        <f>IFERROR(SQRT(POWER(C2-E2,2)+POWER(D2-F2,2)),"")</f>
        <v>299.26576937453507</v>
      </c>
      <c r="H2" s="39">
        <f>IFERROR(VLOOKUP(CONCATENATE($A2,"-",$B2),'Stat Tracker'!$C:$J,2,FALSE),"")</f>
        <v>-2</v>
      </c>
      <c r="I2" s="39">
        <f>IFERROR(VLOOKUP(CONCATENATE($A2,"-",$B2),'Stat Tracker'!$C:$J,3,FALSE),"")</f>
        <v>2</v>
      </c>
      <c r="J2" s="39">
        <f>IFERROR(VLOOKUP(CONCATENATE($A2,"-",$B2),'Stat Tracker'!$C:$J,4,FALSE),"")</f>
        <v>0</v>
      </c>
      <c r="K2" s="39">
        <f>IFERROR(VLOOKUP(CONCATENATE($A2,"-",$B2),'Stat Tracker'!$C:$J,5,FALSE),"")</f>
        <v>0</v>
      </c>
      <c r="L2" s="39">
        <f>IFERROR(VLOOKUP(CONCATENATE($A2,"-",$B2),'Stat Tracker'!$C:$J,6,FALSE),"")</f>
        <v>-2</v>
      </c>
      <c r="M2" s="39">
        <f>IFERROR(VLOOKUP(CONCATENATE($A2,"-",$B2),'Stat Tracker'!$C:$J,7,FALSE),"")</f>
        <v>0</v>
      </c>
      <c r="N2" s="39">
        <f>IFERROR(VLOOKUP(CONCATENATE($A2,"-",$B2),'Stat Tracker'!$C:$J,8,FALSE),"")</f>
        <v>2</v>
      </c>
    </row>
    <row r="3" spans="1:14">
      <c r="A3" s="26" t="s">
        <v>4</v>
      </c>
      <c r="B3" s="26" t="s">
        <v>256</v>
      </c>
      <c r="C3" s="27">
        <f>IFERROR(VLOOKUP(A3,Coords[],2,FALSE),1500)</f>
        <v>-725.95384242315504</v>
      </c>
      <c r="D3" s="27">
        <f>IFERROR(VLOOKUP(A3,Coords[],3,FALSE),1500)</f>
        <v>-744.09917160976795</v>
      </c>
      <c r="E3" s="27">
        <f>IFERROR(VLOOKUP(B3,Coords[],2,FALSE),1500)</f>
        <v>-519.10606039821698</v>
      </c>
      <c r="F3" s="27">
        <f>IFERROR(VLOOKUP(B3,Coords[],3,FALSE),1500)</f>
        <v>-611.64188543053206</v>
      </c>
      <c r="G3" s="39">
        <f t="shared" ref="G3:G6" si="0">IFERROR(SQRT(POWER(C3-E3,2)+POWER(D3-F3,2)),"")</f>
        <v>245.62356888255712</v>
      </c>
      <c r="H3" s="39">
        <f>IFERROR(VLOOKUP(CONCATENATE($A3,"-",$B3),'Stat Tracker'!$C:$J,2,FALSE),"")</f>
        <v>3</v>
      </c>
      <c r="I3" s="39">
        <f>IFERROR(VLOOKUP(CONCATENATE($A3,"-",$B3),'Stat Tracker'!$C:$J,3,FALSE),"")</f>
        <v>-2</v>
      </c>
      <c r="J3" s="39">
        <f>IFERROR(VLOOKUP(CONCATENATE($A3,"-",$B3),'Stat Tracker'!$C:$J,4,FALSE),"")</f>
        <v>2</v>
      </c>
      <c r="K3" s="39">
        <f>IFERROR(VLOOKUP(CONCATENATE($A3,"-",$B3),'Stat Tracker'!$C:$J,5,FALSE),"")</f>
        <v>-4</v>
      </c>
      <c r="L3" s="39">
        <f>IFERROR(VLOOKUP(CONCATENATE($A3,"-",$B3),'Stat Tracker'!$C:$J,6,FALSE),"")</f>
        <v>0</v>
      </c>
      <c r="M3" s="39">
        <f>IFERROR(VLOOKUP(CONCATENATE($A3,"-",$B3),'Stat Tracker'!$C:$J,7,FALSE),"")</f>
        <v>0</v>
      </c>
      <c r="N3" s="39">
        <f>IFERROR(VLOOKUP(CONCATENATE($A3,"-",$B3),'Stat Tracker'!$C:$J,8,FALSE),"")</f>
        <v>3</v>
      </c>
    </row>
    <row r="4" spans="1:14">
      <c r="A4" s="26" t="s">
        <v>218</v>
      </c>
      <c r="B4" s="26" t="s">
        <v>219</v>
      </c>
      <c r="C4" s="27">
        <f>IFERROR(VLOOKUP(A4,Coords[],2,FALSE),1500)</f>
        <v>-379.69862901300701</v>
      </c>
      <c r="D4" s="27">
        <f>IFERROR(VLOOKUP(A4,Coords[],3,FALSE),1500)</f>
        <v>634.42867440724797</v>
      </c>
      <c r="E4" s="27">
        <f>IFERROR(VLOOKUP(B4,Coords[],2,FALSE),1500)</f>
        <v>-391.40531521804598</v>
      </c>
      <c r="F4" s="27">
        <f>IFERROR(VLOOKUP(B4,Coords[],3,FALSE),1500)</f>
        <v>631.50968706379695</v>
      </c>
      <c r="G4" s="39">
        <f t="shared" si="0"/>
        <v>12.065114546264248</v>
      </c>
      <c r="H4" s="39">
        <f>IFERROR(VLOOKUP(CONCATENATE($A4,"-",$B4),'Stat Tracker'!$C:$J,2,FALSE),"")</f>
        <v>0</v>
      </c>
      <c r="I4" s="39">
        <f>IFERROR(VLOOKUP(CONCATENATE($A4,"-",$B4),'Stat Tracker'!$C:$J,3,FALSE),"")</f>
        <v>-2</v>
      </c>
      <c r="J4" s="39">
        <f>IFERROR(VLOOKUP(CONCATENATE($A4,"-",$B4),'Stat Tracker'!$C:$J,4,FALSE),"")</f>
        <v>0</v>
      </c>
      <c r="K4" s="39">
        <f>IFERROR(VLOOKUP(CONCATENATE($A4,"-",$B4),'Stat Tracker'!$C:$J,5,FALSE),"")</f>
        <v>3</v>
      </c>
      <c r="L4" s="39">
        <f>IFERROR(VLOOKUP(CONCATENATE($A4,"-",$B4),'Stat Tracker'!$C:$J,6,FALSE),"")</f>
        <v>-2</v>
      </c>
      <c r="M4" s="39">
        <f>IFERROR(VLOOKUP(CONCATENATE($A4,"-",$B4),'Stat Tracker'!$C:$J,7,FALSE),"")</f>
        <v>0</v>
      </c>
      <c r="N4" s="39">
        <f>IFERROR(VLOOKUP(CONCATENATE($A4,"-",$B4),'Stat Tracker'!$C:$J,8,FALSE),"")</f>
        <v>3</v>
      </c>
    </row>
    <row r="5" spans="1:14">
      <c r="A5" s="26"/>
      <c r="B5" s="26"/>
      <c r="C5" s="27">
        <f>IFERROR(VLOOKUP(A5,Coords[],2,FALSE),1500)</f>
        <v>1500</v>
      </c>
      <c r="D5" s="27">
        <f>IFERROR(VLOOKUP(A5,Coords[],3,FALSE),1500)</f>
        <v>1500</v>
      </c>
      <c r="E5" s="27">
        <f>IFERROR(VLOOKUP(B5,Coords[],2,FALSE),1500)</f>
        <v>1500</v>
      </c>
      <c r="F5" s="27">
        <f>IFERROR(VLOOKUP(B5,Coords[],3,FALSE),1500)</f>
        <v>1500</v>
      </c>
      <c r="G5" s="39">
        <f t="shared" si="0"/>
        <v>0</v>
      </c>
      <c r="H5" s="39" t="str">
        <f>IFERROR(VLOOKUP(CONCATENATE($A5,"-",$B5),'Stat Tracker'!$C:$J,2,FALSE),"")</f>
        <v/>
      </c>
      <c r="I5" s="39" t="str">
        <f>IFERROR(VLOOKUP(CONCATENATE($A5,"-",$B5),'Stat Tracker'!$C:$J,3,FALSE),"")</f>
        <v/>
      </c>
      <c r="J5" s="39" t="str">
        <f>IFERROR(VLOOKUP(CONCATENATE($A5,"-",$B5),'Stat Tracker'!$C:$J,4,FALSE),"")</f>
        <v/>
      </c>
      <c r="K5" s="39" t="str">
        <f>IFERROR(VLOOKUP(CONCATENATE($A5,"-",$B5),'Stat Tracker'!$C:$J,5,FALSE),"")</f>
        <v/>
      </c>
      <c r="L5" s="39" t="str">
        <f>IFERROR(VLOOKUP(CONCATENATE($A5,"-",$B5),'Stat Tracker'!$C:$J,6,FALSE),"")</f>
        <v/>
      </c>
      <c r="M5" s="39" t="str">
        <f>IFERROR(VLOOKUP(CONCATENATE($A5,"-",$B5),'Stat Tracker'!$C:$J,7,FALSE),"")</f>
        <v/>
      </c>
      <c r="N5" s="39" t="str">
        <f>IFERROR(VLOOKUP(CONCATENATE($A5,"-",$B5),'Stat Tracker'!$C:$J,8,FALSE),"")</f>
        <v/>
      </c>
    </row>
    <row r="6" spans="1:14">
      <c r="A6" s="26"/>
      <c r="B6" s="26"/>
      <c r="C6" s="27">
        <f>IFERROR(VLOOKUP(A6,Coords[],2,FALSE),1500)</f>
        <v>1500</v>
      </c>
      <c r="D6" s="27">
        <f>IFERROR(VLOOKUP(A6,Coords[],3,FALSE),1500)</f>
        <v>1500</v>
      </c>
      <c r="E6" s="27">
        <f>IFERROR(VLOOKUP(B6,Coords[],2,FALSE),1500)</f>
        <v>1500</v>
      </c>
      <c r="F6" s="27">
        <f>IFERROR(VLOOKUP(B6,Coords[],3,FALSE),1500)</f>
        <v>1500</v>
      </c>
      <c r="G6" s="39">
        <f t="shared" si="0"/>
        <v>0</v>
      </c>
      <c r="H6" s="39" t="str">
        <f>IFERROR(VLOOKUP(CONCATENATE($A6,"-",$B6),'Stat Tracker'!$C:$J,2,FALSE),"")</f>
        <v/>
      </c>
      <c r="I6" s="39" t="str">
        <f>IFERROR(VLOOKUP(CONCATENATE($A6,"-",$B6),'Stat Tracker'!$C:$J,3,FALSE),"")</f>
        <v/>
      </c>
      <c r="J6" s="39" t="str">
        <f>IFERROR(VLOOKUP(CONCATENATE($A6,"-",$B6),'Stat Tracker'!$C:$J,4,FALSE),"")</f>
        <v/>
      </c>
      <c r="K6" s="39" t="str">
        <f>IFERROR(VLOOKUP(CONCATENATE($A6,"-",$B6),'Stat Tracker'!$C:$J,5,FALSE),"")</f>
        <v/>
      </c>
      <c r="L6" s="39" t="str">
        <f>IFERROR(VLOOKUP(CONCATENATE($A6,"-",$B6),'Stat Tracker'!$C:$J,6,FALSE),"")</f>
        <v/>
      </c>
      <c r="M6" s="39" t="str">
        <f>IFERROR(VLOOKUP(CONCATENATE($A6,"-",$B6),'Stat Tracker'!$C:$J,7,FALSE),"")</f>
        <v/>
      </c>
      <c r="N6" s="39" t="str">
        <f>IFERROR(VLOOKUP(CONCATENATE($A6,"-",$B6),'Stat Tracker'!$C:$J,8,FALSE),"")</f>
        <v/>
      </c>
    </row>
  </sheetData>
  <conditionalFormatting sqref="C2:F6">
    <cfRule type="cellIs" dxfId="12" priority="1" operator="equal">
      <formula>1500</formula>
    </cfRule>
  </conditionalFormatting>
  <dataValidations count="2">
    <dataValidation type="list" allowBlank="1" showInputMessage="1" showErrorMessage="1" sqref="A2:A6">
      <formula1>BaseListAlpha</formula1>
    </dataValidation>
    <dataValidation type="list" allowBlank="1" showInputMessage="1" showErrorMessage="1" sqref="B2:B6">
      <formula1>AddListAlpha</formula1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7"/>
  <dimension ref="A1:E303"/>
  <sheetViews>
    <sheetView workbookViewId="0">
      <selection activeCell="F24" sqref="F24"/>
    </sheetView>
  </sheetViews>
  <sheetFormatPr defaultRowHeight="15"/>
  <cols>
    <col min="1" max="1" width="25.85546875" bestFit="1" customWidth="1"/>
    <col min="5" max="5" width="25.85546875" bestFit="1" customWidth="1"/>
  </cols>
  <sheetData>
    <row r="1" spans="1:5">
      <c r="A1" s="11" t="s">
        <v>421</v>
      </c>
      <c r="E1" s="11" t="s">
        <v>420</v>
      </c>
    </row>
    <row r="2" spans="1:5">
      <c r="A2" s="12" t="s">
        <v>156</v>
      </c>
      <c r="E2" s="12" t="s">
        <v>156</v>
      </c>
    </row>
    <row r="3" spans="1:5">
      <c r="A3" s="12" t="s">
        <v>158</v>
      </c>
      <c r="E3" s="12" t="s">
        <v>158</v>
      </c>
    </row>
    <row r="4" spans="1:5">
      <c r="A4" s="12" t="s">
        <v>193</v>
      </c>
      <c r="E4" s="12" t="s">
        <v>124</v>
      </c>
    </row>
    <row r="5" spans="1:5">
      <c r="A5" s="12" t="s">
        <v>218</v>
      </c>
      <c r="E5" s="12" t="s">
        <v>59</v>
      </c>
    </row>
    <row r="6" spans="1:5">
      <c r="A6" s="12" t="s">
        <v>220</v>
      </c>
      <c r="E6" s="12" t="s">
        <v>338</v>
      </c>
    </row>
    <row r="7" spans="1:5">
      <c r="A7" s="12" t="s">
        <v>3</v>
      </c>
      <c r="E7" s="12" t="s">
        <v>235</v>
      </c>
    </row>
    <row r="8" spans="1:5">
      <c r="A8" s="12" t="s">
        <v>225</v>
      </c>
      <c r="E8" s="12" t="s">
        <v>20</v>
      </c>
    </row>
    <row r="9" spans="1:5">
      <c r="A9" s="12" t="s">
        <v>192</v>
      </c>
      <c r="E9" s="12" t="s">
        <v>280</v>
      </c>
    </row>
    <row r="10" spans="1:5">
      <c r="A10" s="12" t="s">
        <v>278</v>
      </c>
      <c r="E10" s="12" t="s">
        <v>86</v>
      </c>
    </row>
    <row r="11" spans="1:5">
      <c r="A11" s="12" t="s">
        <v>22</v>
      </c>
      <c r="E11" s="12" t="s">
        <v>58</v>
      </c>
    </row>
    <row r="12" spans="1:5">
      <c r="A12" s="12" t="s">
        <v>258</v>
      </c>
      <c r="E12" s="12" t="s">
        <v>60</v>
      </c>
    </row>
    <row r="13" spans="1:5">
      <c r="A13" s="12" t="s">
        <v>299</v>
      </c>
      <c r="E13" s="12" t="s">
        <v>179</v>
      </c>
    </row>
    <row r="14" spans="1:5">
      <c r="A14" s="12" t="s">
        <v>18</v>
      </c>
      <c r="E14" s="12" t="s">
        <v>21</v>
      </c>
    </row>
    <row r="15" spans="1:5">
      <c r="A15" s="12" t="s">
        <v>23</v>
      </c>
      <c r="E15" s="12" t="s">
        <v>185</v>
      </c>
    </row>
    <row r="16" spans="1:5">
      <c r="A16" s="12" t="s">
        <v>240</v>
      </c>
      <c r="E16" s="12" t="s">
        <v>228</v>
      </c>
    </row>
    <row r="17" spans="1:5">
      <c r="A17" s="12" t="s">
        <v>298</v>
      </c>
      <c r="E17" s="12" t="s">
        <v>245</v>
      </c>
    </row>
    <row r="18" spans="1:5">
      <c r="A18" s="12" t="s">
        <v>307</v>
      </c>
      <c r="E18" s="12" t="s">
        <v>197</v>
      </c>
    </row>
    <row r="19" spans="1:5">
      <c r="A19" s="12" t="s">
        <v>221</v>
      </c>
      <c r="E19" s="12" t="s">
        <v>238</v>
      </c>
    </row>
    <row r="20" spans="1:5">
      <c r="A20" s="12" t="s">
        <v>166</v>
      </c>
      <c r="E20" s="12" t="s">
        <v>122</v>
      </c>
    </row>
    <row r="21" spans="1:5">
      <c r="A21" s="12" t="s">
        <v>6</v>
      </c>
      <c r="E21" s="12" t="s">
        <v>161</v>
      </c>
    </row>
    <row r="22" spans="1:5">
      <c r="A22" s="12" t="s">
        <v>234</v>
      </c>
      <c r="E22" s="12" t="s">
        <v>292</v>
      </c>
    </row>
    <row r="23" spans="1:5">
      <c r="A23" s="12" t="s">
        <v>24</v>
      </c>
      <c r="E23" s="12" t="s">
        <v>46</v>
      </c>
    </row>
    <row r="24" spans="1:5">
      <c r="A24" s="12" t="s">
        <v>283</v>
      </c>
      <c r="E24" s="12" t="s">
        <v>111</v>
      </c>
    </row>
    <row r="25" spans="1:5">
      <c r="A25" s="12" t="s">
        <v>25</v>
      </c>
      <c r="E25" s="12" t="s">
        <v>251</v>
      </c>
    </row>
    <row r="26" spans="1:5">
      <c r="A26" s="12" t="s">
        <v>309</v>
      </c>
      <c r="E26" s="12" t="s">
        <v>193</v>
      </c>
    </row>
    <row r="27" spans="1:5">
      <c r="A27" s="12" t="s">
        <v>26</v>
      </c>
      <c r="E27" s="12" t="s">
        <v>218</v>
      </c>
    </row>
    <row r="28" spans="1:5">
      <c r="A28" s="12" t="s">
        <v>157</v>
      </c>
      <c r="E28" s="12" t="s">
        <v>296</v>
      </c>
    </row>
    <row r="29" spans="1:5">
      <c r="A29" s="12" t="s">
        <v>310</v>
      </c>
      <c r="E29" s="12" t="s">
        <v>171</v>
      </c>
    </row>
    <row r="30" spans="1:5">
      <c r="A30" s="12" t="s">
        <v>257</v>
      </c>
      <c r="E30" s="12" t="s">
        <v>87</v>
      </c>
    </row>
    <row r="31" spans="1:5">
      <c r="A31" s="12" t="s">
        <v>237</v>
      </c>
      <c r="E31" s="12" t="s">
        <v>217</v>
      </c>
    </row>
    <row r="32" spans="1:5">
      <c r="A32" s="12" t="s">
        <v>170</v>
      </c>
      <c r="E32" s="12" t="s">
        <v>336</v>
      </c>
    </row>
    <row r="33" spans="1:5">
      <c r="A33" s="12" t="s">
        <v>314</v>
      </c>
      <c r="E33" s="12" t="s">
        <v>242</v>
      </c>
    </row>
    <row r="34" spans="1:5">
      <c r="A34" s="12" t="s">
        <v>0</v>
      </c>
      <c r="E34" s="12" t="s">
        <v>287</v>
      </c>
    </row>
    <row r="35" spans="1:5">
      <c r="A35" s="12" t="s">
        <v>29</v>
      </c>
      <c r="E35" s="12" t="s">
        <v>39</v>
      </c>
    </row>
    <row r="36" spans="1:5">
      <c r="A36" s="12" t="s">
        <v>256</v>
      </c>
      <c r="E36" s="12" t="s">
        <v>216</v>
      </c>
    </row>
    <row r="37" spans="1:5">
      <c r="A37" s="12" t="s">
        <v>168</v>
      </c>
      <c r="E37" s="12" t="s">
        <v>219</v>
      </c>
    </row>
    <row r="38" spans="1:5">
      <c r="A38" s="12" t="s">
        <v>5</v>
      </c>
      <c r="E38" s="12" t="s">
        <v>220</v>
      </c>
    </row>
    <row r="39" spans="1:5">
      <c r="A39" s="12" t="s">
        <v>50</v>
      </c>
      <c r="E39" s="12" t="s">
        <v>181</v>
      </c>
    </row>
    <row r="40" spans="1:5">
      <c r="A40" s="12" t="s">
        <v>159</v>
      </c>
      <c r="E40" s="12" t="s">
        <v>203</v>
      </c>
    </row>
    <row r="41" spans="1:5">
      <c r="A41" s="12" t="s">
        <v>4</v>
      </c>
      <c r="E41" s="12" t="s">
        <v>61</v>
      </c>
    </row>
    <row r="42" spans="1:5">
      <c r="A42" s="12" t="s">
        <v>236</v>
      </c>
      <c r="E42" s="12" t="s">
        <v>3</v>
      </c>
    </row>
    <row r="43" spans="1:5">
      <c r="A43" s="12" t="s">
        <v>1</v>
      </c>
      <c r="E43" s="12" t="s">
        <v>225</v>
      </c>
    </row>
    <row r="44" spans="1:5">
      <c r="A44" s="12" t="s">
        <v>2</v>
      </c>
      <c r="E44" s="12" t="s">
        <v>42</v>
      </c>
    </row>
    <row r="45" spans="1:5">
      <c r="A45" s="12" t="s">
        <v>200</v>
      </c>
      <c r="E45" s="12" t="s">
        <v>192</v>
      </c>
    </row>
    <row r="46" spans="1:5">
      <c r="A46" s="12" t="s">
        <v>222</v>
      </c>
      <c r="E46" s="12" t="s">
        <v>278</v>
      </c>
    </row>
    <row r="47" spans="1:5">
      <c r="A47" s="12" t="s">
        <v>196</v>
      </c>
      <c r="E47" s="12" t="s">
        <v>202</v>
      </c>
    </row>
    <row r="48" spans="1:5">
      <c r="A48" s="12" t="s">
        <v>315</v>
      </c>
      <c r="E48" s="12" t="s">
        <v>52</v>
      </c>
    </row>
    <row r="49" spans="1:5">
      <c r="A49" s="12" t="s">
        <v>304</v>
      </c>
      <c r="E49" s="12" t="s">
        <v>22</v>
      </c>
    </row>
    <row r="50" spans="1:5">
      <c r="A50" s="12" t="s">
        <v>341</v>
      </c>
      <c r="E50" s="12" t="s">
        <v>258</v>
      </c>
    </row>
    <row r="51" spans="1:5">
      <c r="A51" s="12" t="s">
        <v>342</v>
      </c>
      <c r="E51" s="12" t="s">
        <v>40</v>
      </c>
    </row>
    <row r="52" spans="1:5">
      <c r="A52" s="12" t="s">
        <v>320</v>
      </c>
      <c r="E52" s="12" t="s">
        <v>227</v>
      </c>
    </row>
    <row r="53" spans="1:5">
      <c r="A53" s="12" t="s">
        <v>343</v>
      </c>
      <c r="E53" s="12" t="s">
        <v>324</v>
      </c>
    </row>
    <row r="54" spans="1:5">
      <c r="A54" s="12" t="s">
        <v>276</v>
      </c>
      <c r="E54" s="12" t="s">
        <v>43</v>
      </c>
    </row>
    <row r="55" spans="1:5">
      <c r="A55" s="12" t="s">
        <v>255</v>
      </c>
      <c r="E55" s="12" t="s">
        <v>9</v>
      </c>
    </row>
    <row r="56" spans="1:5">
      <c r="A56" s="12" t="s">
        <v>241</v>
      </c>
      <c r="E56" s="12" t="s">
        <v>252</v>
      </c>
    </row>
    <row r="57" spans="1:5">
      <c r="A57" s="12" t="s">
        <v>210</v>
      </c>
      <c r="E57" s="12" t="s">
        <v>23</v>
      </c>
    </row>
    <row r="58" spans="1:5">
      <c r="A58" s="12" t="s">
        <v>110</v>
      </c>
      <c r="E58" s="12" t="s">
        <v>285</v>
      </c>
    </row>
    <row r="59" spans="1:5">
      <c r="A59" s="12" t="s">
        <v>361</v>
      </c>
      <c r="B59" t="s">
        <v>145</v>
      </c>
      <c r="E59" s="12" t="s">
        <v>308</v>
      </c>
    </row>
    <row r="60" spans="1:5">
      <c r="A60" s="12" t="s">
        <v>48</v>
      </c>
      <c r="E60" s="12" t="s">
        <v>16</v>
      </c>
    </row>
    <row r="61" spans="1:5">
      <c r="A61" s="12" t="s">
        <v>324</v>
      </c>
      <c r="E61" s="12" t="s">
        <v>13</v>
      </c>
    </row>
    <row r="62" spans="1:5">
      <c r="A62" s="12" t="s">
        <v>285</v>
      </c>
      <c r="E62" s="12" t="s">
        <v>11</v>
      </c>
    </row>
    <row r="63" spans="1:5">
      <c r="A63" s="12" t="s">
        <v>33</v>
      </c>
      <c r="E63" s="12" t="s">
        <v>88</v>
      </c>
    </row>
    <row r="64" spans="1:5">
      <c r="A64" s="12" t="s">
        <v>82</v>
      </c>
      <c r="E64" s="12" t="s">
        <v>240</v>
      </c>
    </row>
    <row r="65" spans="1:5">
      <c r="A65" s="12" t="s">
        <v>239</v>
      </c>
      <c r="E65" s="12" t="s">
        <v>298</v>
      </c>
    </row>
    <row r="66" spans="1:5">
      <c r="A66" s="12" t="s">
        <v>10</v>
      </c>
      <c r="E66" s="12" t="s">
        <v>331</v>
      </c>
    </row>
    <row r="67" spans="1:5">
      <c r="A67" s="12" t="s">
        <v>363</v>
      </c>
      <c r="E67" s="12" t="s">
        <v>307</v>
      </c>
    </row>
    <row r="68" spans="1:5">
      <c r="A68" s="12" t="s">
        <v>287</v>
      </c>
      <c r="E68" s="12" t="s">
        <v>221</v>
      </c>
    </row>
    <row r="69" spans="1:5">
      <c r="A69" s="12" t="s">
        <v>44</v>
      </c>
      <c r="E69" s="12" t="s">
        <v>169</v>
      </c>
    </row>
    <row r="70" spans="1:5">
      <c r="A70" s="12" t="s">
        <v>28</v>
      </c>
      <c r="E70" s="12" t="s">
        <v>12</v>
      </c>
    </row>
    <row r="71" spans="1:5">
      <c r="E71" s="12" t="s">
        <v>10</v>
      </c>
    </row>
    <row r="72" spans="1:5">
      <c r="E72" s="12" t="s">
        <v>37</v>
      </c>
    </row>
    <row r="73" spans="1:5">
      <c r="E73" s="12" t="s">
        <v>106</v>
      </c>
    </row>
    <row r="74" spans="1:5">
      <c r="E74" s="12" t="s">
        <v>279</v>
      </c>
    </row>
    <row r="75" spans="1:5">
      <c r="E75" s="12" t="s">
        <v>254</v>
      </c>
    </row>
    <row r="76" spans="1:5">
      <c r="E76" s="12" t="s">
        <v>301</v>
      </c>
    </row>
    <row r="77" spans="1:5">
      <c r="E77" s="12" t="s">
        <v>166</v>
      </c>
    </row>
    <row r="78" spans="1:5">
      <c r="E78" s="12" t="s">
        <v>229</v>
      </c>
    </row>
    <row r="79" spans="1:5">
      <c r="E79" s="12" t="s">
        <v>223</v>
      </c>
    </row>
    <row r="80" spans="1:5">
      <c r="E80" s="12" t="s">
        <v>306</v>
      </c>
    </row>
    <row r="81" spans="5:5">
      <c r="E81" s="12" t="s">
        <v>284</v>
      </c>
    </row>
    <row r="82" spans="5:5">
      <c r="E82" s="12" t="s">
        <v>344</v>
      </c>
    </row>
    <row r="83" spans="5:5">
      <c r="E83" s="12" t="s">
        <v>44</v>
      </c>
    </row>
    <row r="84" spans="5:5">
      <c r="E84" s="12" t="s">
        <v>45</v>
      </c>
    </row>
    <row r="85" spans="5:5">
      <c r="E85" s="12" t="s">
        <v>89</v>
      </c>
    </row>
    <row r="86" spans="5:5">
      <c r="E86" s="12" t="s">
        <v>177</v>
      </c>
    </row>
    <row r="87" spans="5:5">
      <c r="E87" s="12" t="s">
        <v>337</v>
      </c>
    </row>
    <row r="88" spans="5:5">
      <c r="E88" s="12" t="s">
        <v>207</v>
      </c>
    </row>
    <row r="89" spans="5:5">
      <c r="E89" s="12" t="s">
        <v>6</v>
      </c>
    </row>
    <row r="90" spans="5:5">
      <c r="E90" s="12" t="s">
        <v>234</v>
      </c>
    </row>
    <row r="91" spans="5:5">
      <c r="E91" s="12" t="s">
        <v>230</v>
      </c>
    </row>
    <row r="92" spans="5:5">
      <c r="E92" s="12" t="s">
        <v>53</v>
      </c>
    </row>
    <row r="93" spans="5:5">
      <c r="E93" s="12" t="s">
        <v>54</v>
      </c>
    </row>
    <row r="94" spans="5:5">
      <c r="E94" s="12" t="s">
        <v>24</v>
      </c>
    </row>
    <row r="95" spans="5:5">
      <c r="E95" s="12" t="s">
        <v>322</v>
      </c>
    </row>
    <row r="96" spans="5:5">
      <c r="E96" s="12" t="s">
        <v>172</v>
      </c>
    </row>
    <row r="97" spans="5:5">
      <c r="E97" s="12" t="s">
        <v>194</v>
      </c>
    </row>
    <row r="98" spans="5:5">
      <c r="E98" s="12" t="s">
        <v>321</v>
      </c>
    </row>
    <row r="99" spans="5:5">
      <c r="E99" s="12" t="s">
        <v>281</v>
      </c>
    </row>
    <row r="100" spans="5:5">
      <c r="E100" s="12" t="s">
        <v>316</v>
      </c>
    </row>
    <row r="101" spans="5:5">
      <c r="E101" s="12" t="s">
        <v>188</v>
      </c>
    </row>
    <row r="102" spans="5:5">
      <c r="E102" s="12" t="s">
        <v>129</v>
      </c>
    </row>
    <row r="103" spans="5:5">
      <c r="E103" s="12" t="s">
        <v>98</v>
      </c>
    </row>
    <row r="104" spans="5:5">
      <c r="E104" s="12" t="s">
        <v>268</v>
      </c>
    </row>
    <row r="105" spans="5:5">
      <c r="E105" s="12" t="s">
        <v>269</v>
      </c>
    </row>
    <row r="106" spans="5:5">
      <c r="E106" s="12" t="s">
        <v>248</v>
      </c>
    </row>
    <row r="107" spans="5:5">
      <c r="E107" s="12" t="s">
        <v>62</v>
      </c>
    </row>
    <row r="108" spans="5:5">
      <c r="E108" s="12" t="s">
        <v>167</v>
      </c>
    </row>
    <row r="109" spans="5:5">
      <c r="E109" s="12" t="s">
        <v>272</v>
      </c>
    </row>
    <row r="110" spans="5:5">
      <c r="E110" s="12" t="s">
        <v>195</v>
      </c>
    </row>
    <row r="111" spans="5:5">
      <c r="E111" s="12" t="s">
        <v>283</v>
      </c>
    </row>
    <row r="112" spans="5:5">
      <c r="E112" s="12" t="s">
        <v>271</v>
      </c>
    </row>
    <row r="113" spans="5:5">
      <c r="E113" s="12" t="s">
        <v>55</v>
      </c>
    </row>
    <row r="114" spans="5:5">
      <c r="E114" s="12" t="s">
        <v>180</v>
      </c>
    </row>
    <row r="115" spans="5:5">
      <c r="E115" s="12" t="s">
        <v>25</v>
      </c>
    </row>
    <row r="116" spans="5:5">
      <c r="E116" s="12" t="s">
        <v>309</v>
      </c>
    </row>
    <row r="117" spans="5:5">
      <c r="E117" s="12" t="s">
        <v>90</v>
      </c>
    </row>
    <row r="118" spans="5:5">
      <c r="E118" s="12" t="s">
        <v>63</v>
      </c>
    </row>
    <row r="119" spans="5:5">
      <c r="E119" s="12" t="s">
        <v>26</v>
      </c>
    </row>
    <row r="120" spans="5:5">
      <c r="E120" s="12" t="s">
        <v>262</v>
      </c>
    </row>
    <row r="121" spans="5:5">
      <c r="E121" s="12" t="s">
        <v>157</v>
      </c>
    </row>
    <row r="122" spans="5:5">
      <c r="E122" s="12" t="s">
        <v>261</v>
      </c>
    </row>
    <row r="123" spans="5:5">
      <c r="E123" s="12" t="s">
        <v>319</v>
      </c>
    </row>
    <row r="124" spans="5:5">
      <c r="E124" s="12" t="s">
        <v>14</v>
      </c>
    </row>
    <row r="125" spans="5:5">
      <c r="E125" s="12" t="s">
        <v>107</v>
      </c>
    </row>
    <row r="126" spans="5:5">
      <c r="E126" s="12" t="s">
        <v>56</v>
      </c>
    </row>
    <row r="127" spans="5:5">
      <c r="E127" s="12" t="s">
        <v>184</v>
      </c>
    </row>
    <row r="128" spans="5:5">
      <c r="E128" s="12" t="s">
        <v>313</v>
      </c>
    </row>
    <row r="129" spans="5:5">
      <c r="E129" s="12" t="s">
        <v>189</v>
      </c>
    </row>
    <row r="130" spans="5:5">
      <c r="E130" s="12" t="s">
        <v>257</v>
      </c>
    </row>
    <row r="131" spans="5:5">
      <c r="E131" s="12" t="s">
        <v>237</v>
      </c>
    </row>
    <row r="132" spans="5:5">
      <c r="E132" s="12" t="s">
        <v>170</v>
      </c>
    </row>
    <row r="133" spans="5:5">
      <c r="E133" s="12" t="s">
        <v>38</v>
      </c>
    </row>
    <row r="134" spans="5:5">
      <c r="E134" s="12" t="s">
        <v>325</v>
      </c>
    </row>
    <row r="135" spans="5:5">
      <c r="E135" s="12" t="s">
        <v>27</v>
      </c>
    </row>
    <row r="136" spans="5:5">
      <c r="E136" s="12" t="s">
        <v>76</v>
      </c>
    </row>
    <row r="137" spans="5:5">
      <c r="E137" s="12" t="s">
        <v>28</v>
      </c>
    </row>
    <row r="138" spans="5:5">
      <c r="E138" s="12" t="s">
        <v>326</v>
      </c>
    </row>
    <row r="139" spans="5:5">
      <c r="E139" s="12" t="s">
        <v>288</v>
      </c>
    </row>
    <row r="140" spans="5:5">
      <c r="E140" s="12" t="s">
        <v>57</v>
      </c>
    </row>
    <row r="141" spans="5:5">
      <c r="E141" s="12" t="s">
        <v>0</v>
      </c>
    </row>
    <row r="142" spans="5:5">
      <c r="E142" s="12" t="s">
        <v>215</v>
      </c>
    </row>
    <row r="143" spans="5:5">
      <c r="E143" s="12" t="s">
        <v>29</v>
      </c>
    </row>
    <row r="144" spans="5:5">
      <c r="E144" s="12" t="s">
        <v>190</v>
      </c>
    </row>
    <row r="145" spans="5:5">
      <c r="E145" s="12" t="s">
        <v>64</v>
      </c>
    </row>
    <row r="146" spans="5:5">
      <c r="E146" s="12" t="s">
        <v>91</v>
      </c>
    </row>
    <row r="147" spans="5:5">
      <c r="E147" s="12" t="s">
        <v>256</v>
      </c>
    </row>
    <row r="148" spans="5:5">
      <c r="E148" s="12" t="s">
        <v>66</v>
      </c>
    </row>
    <row r="149" spans="5:5">
      <c r="E149" s="12" t="s">
        <v>168</v>
      </c>
    </row>
    <row r="150" spans="5:5">
      <c r="E150" s="12" t="s">
        <v>244</v>
      </c>
    </row>
    <row r="151" spans="5:5">
      <c r="E151" s="12" t="s">
        <v>99</v>
      </c>
    </row>
    <row r="152" spans="5:5">
      <c r="E152" s="12" t="s">
        <v>112</v>
      </c>
    </row>
    <row r="153" spans="5:5">
      <c r="E153" s="12" t="s">
        <v>294</v>
      </c>
    </row>
    <row r="154" spans="5:5">
      <c r="E154" s="12" t="s">
        <v>113</v>
      </c>
    </row>
    <row r="155" spans="5:5">
      <c r="E155" s="12" t="s">
        <v>65</v>
      </c>
    </row>
    <row r="156" spans="5:5">
      <c r="E156" s="12" t="s">
        <v>140</v>
      </c>
    </row>
    <row r="157" spans="5:5">
      <c r="E157" s="12" t="s">
        <v>92</v>
      </c>
    </row>
    <row r="158" spans="5:5">
      <c r="E158" s="12" t="s">
        <v>300</v>
      </c>
    </row>
    <row r="159" spans="5:5">
      <c r="E159" s="12" t="s">
        <v>302</v>
      </c>
    </row>
    <row r="160" spans="5:5">
      <c r="E160" s="12" t="s">
        <v>5</v>
      </c>
    </row>
    <row r="161" spans="5:5">
      <c r="E161" s="12" t="s">
        <v>274</v>
      </c>
    </row>
    <row r="162" spans="5:5">
      <c r="E162" s="12" t="s">
        <v>250</v>
      </c>
    </row>
    <row r="163" spans="5:5">
      <c r="E163" s="12" t="s">
        <v>7</v>
      </c>
    </row>
    <row r="164" spans="5:5">
      <c r="E164" s="12" t="s">
        <v>174</v>
      </c>
    </row>
    <row r="165" spans="5:5">
      <c r="E165" s="12" t="s">
        <v>67</v>
      </c>
    </row>
    <row r="166" spans="5:5">
      <c r="E166" s="12" t="s">
        <v>68</v>
      </c>
    </row>
    <row r="167" spans="5:5">
      <c r="E167" s="12" t="s">
        <v>49</v>
      </c>
    </row>
    <row r="168" spans="5:5">
      <c r="E168" s="12" t="s">
        <v>69</v>
      </c>
    </row>
    <row r="169" spans="5:5">
      <c r="E169" s="12" t="s">
        <v>267</v>
      </c>
    </row>
    <row r="170" spans="5:5">
      <c r="E170" s="12" t="s">
        <v>303</v>
      </c>
    </row>
    <row r="171" spans="5:5">
      <c r="E171" s="12" t="s">
        <v>305</v>
      </c>
    </row>
    <row r="172" spans="5:5">
      <c r="E172" s="12" t="s">
        <v>232</v>
      </c>
    </row>
    <row r="173" spans="5:5">
      <c r="E173" s="12" t="s">
        <v>187</v>
      </c>
    </row>
    <row r="174" spans="5:5">
      <c r="E174" s="12" t="s">
        <v>277</v>
      </c>
    </row>
    <row r="175" spans="5:5">
      <c r="E175" s="12" t="s">
        <v>93</v>
      </c>
    </row>
    <row r="176" spans="5:5">
      <c r="E176" s="12" t="s">
        <v>50</v>
      </c>
    </row>
    <row r="177" spans="5:5">
      <c r="E177" s="12" t="s">
        <v>30</v>
      </c>
    </row>
    <row r="178" spans="5:5">
      <c r="E178" s="12" t="s">
        <v>70</v>
      </c>
    </row>
    <row r="179" spans="5:5">
      <c r="E179" s="12" t="s">
        <v>132</v>
      </c>
    </row>
    <row r="180" spans="5:5">
      <c r="E180" s="12" t="s">
        <v>71</v>
      </c>
    </row>
    <row r="181" spans="5:5">
      <c r="E181" s="12" t="s">
        <v>175</v>
      </c>
    </row>
    <row r="182" spans="5:5">
      <c r="E182" s="12" t="s">
        <v>183</v>
      </c>
    </row>
    <row r="183" spans="5:5">
      <c r="E183" s="12" t="s">
        <v>323</v>
      </c>
    </row>
    <row r="184" spans="5:5">
      <c r="E184" s="12" t="s">
        <v>265</v>
      </c>
    </row>
    <row r="185" spans="5:5">
      <c r="E185" s="12" t="s">
        <v>19</v>
      </c>
    </row>
    <row r="186" spans="5:5">
      <c r="E186" s="12" t="s">
        <v>17</v>
      </c>
    </row>
    <row r="187" spans="5:5">
      <c r="E187" s="12" t="s">
        <v>159</v>
      </c>
    </row>
    <row r="188" spans="5:5">
      <c r="E188" s="12" t="s">
        <v>4</v>
      </c>
    </row>
    <row r="189" spans="5:5">
      <c r="E189" s="12" t="s">
        <v>31</v>
      </c>
    </row>
    <row r="190" spans="5:5">
      <c r="E190" s="12" t="s">
        <v>72</v>
      </c>
    </row>
    <row r="191" spans="5:5">
      <c r="E191" s="12" t="s">
        <v>119</v>
      </c>
    </row>
    <row r="192" spans="5:5">
      <c r="E192" s="12" t="s">
        <v>236</v>
      </c>
    </row>
    <row r="193" spans="5:5">
      <c r="E193" s="12" t="s">
        <v>295</v>
      </c>
    </row>
    <row r="194" spans="5:5">
      <c r="E194" s="12" t="s">
        <v>270</v>
      </c>
    </row>
    <row r="195" spans="5:5">
      <c r="E195" s="12" t="s">
        <v>226</v>
      </c>
    </row>
    <row r="196" spans="5:5">
      <c r="E196" s="12" t="s">
        <v>204</v>
      </c>
    </row>
    <row r="197" spans="5:5">
      <c r="E197" s="12" t="s">
        <v>1</v>
      </c>
    </row>
    <row r="198" spans="5:5">
      <c r="E198" s="12" t="s">
        <v>2</v>
      </c>
    </row>
    <row r="199" spans="5:5">
      <c r="E199" s="12" t="s">
        <v>160</v>
      </c>
    </row>
    <row r="200" spans="5:5">
      <c r="E200" s="12" t="s">
        <v>253</v>
      </c>
    </row>
    <row r="201" spans="5:5">
      <c r="E201" s="12" t="s">
        <v>289</v>
      </c>
    </row>
    <row r="202" spans="5:5">
      <c r="E202" s="12" t="s">
        <v>178</v>
      </c>
    </row>
    <row r="203" spans="5:5">
      <c r="E203" s="12" t="s">
        <v>318</v>
      </c>
    </row>
    <row r="204" spans="5:5">
      <c r="E204" s="12" t="s">
        <v>200</v>
      </c>
    </row>
    <row r="205" spans="5:5">
      <c r="E205" s="12" t="s">
        <v>222</v>
      </c>
    </row>
    <row r="206" spans="5:5">
      <c r="E206" s="12" t="s">
        <v>176</v>
      </c>
    </row>
    <row r="207" spans="5:5">
      <c r="E207" s="12" t="s">
        <v>263</v>
      </c>
    </row>
    <row r="208" spans="5:5">
      <c r="E208" s="12" t="s">
        <v>198</v>
      </c>
    </row>
    <row r="209" spans="5:5">
      <c r="E209" s="12" t="s">
        <v>260</v>
      </c>
    </row>
    <row r="210" spans="5:5">
      <c r="E210" s="12" t="s">
        <v>34</v>
      </c>
    </row>
    <row r="211" spans="5:5">
      <c r="E211" s="12" t="s">
        <v>312</v>
      </c>
    </row>
    <row r="212" spans="5:5">
      <c r="E212" s="12" t="s">
        <v>125</v>
      </c>
    </row>
    <row r="213" spans="5:5">
      <c r="E213" s="12" t="s">
        <v>264</v>
      </c>
    </row>
    <row r="214" spans="5:5">
      <c r="E214" s="12" t="s">
        <v>243</v>
      </c>
    </row>
    <row r="215" spans="5:5">
      <c r="E215" s="12" t="s">
        <v>196</v>
      </c>
    </row>
    <row r="216" spans="5:5">
      <c r="E216" s="12" t="s">
        <v>73</v>
      </c>
    </row>
    <row r="217" spans="5:5">
      <c r="E217" s="12" t="s">
        <v>335</v>
      </c>
    </row>
    <row r="218" spans="5:5">
      <c r="E218" s="12" t="s">
        <v>74</v>
      </c>
    </row>
    <row r="219" spans="5:5">
      <c r="E219" s="12" t="s">
        <v>75</v>
      </c>
    </row>
    <row r="220" spans="5:5">
      <c r="E220" s="12" t="s">
        <v>266</v>
      </c>
    </row>
    <row r="221" spans="5:5">
      <c r="E221" s="12" t="s">
        <v>329</v>
      </c>
    </row>
    <row r="222" spans="5:5">
      <c r="E222" s="12" t="s">
        <v>108</v>
      </c>
    </row>
    <row r="223" spans="5:5">
      <c r="E223" s="12" t="s">
        <v>315</v>
      </c>
    </row>
    <row r="224" spans="5:5">
      <c r="E224" s="12" t="s">
        <v>247</v>
      </c>
    </row>
    <row r="225" spans="5:5">
      <c r="E225" s="12" t="s">
        <v>224</v>
      </c>
    </row>
    <row r="226" spans="5:5">
      <c r="E226" s="12" t="s">
        <v>328</v>
      </c>
    </row>
    <row r="227" spans="5:5">
      <c r="E227" s="12" t="s">
        <v>304</v>
      </c>
    </row>
    <row r="228" spans="5:5">
      <c r="E228" s="12" t="s">
        <v>173</v>
      </c>
    </row>
    <row r="229" spans="5:5">
      <c r="E229" s="12" t="s">
        <v>275</v>
      </c>
    </row>
    <row r="230" spans="5:5">
      <c r="E230" s="12" t="s">
        <v>212</v>
      </c>
    </row>
    <row r="231" spans="5:5">
      <c r="E231" s="12" t="s">
        <v>126</v>
      </c>
    </row>
    <row r="232" spans="5:5">
      <c r="E232" s="12" t="s">
        <v>77</v>
      </c>
    </row>
    <row r="233" spans="5:5">
      <c r="E233" s="12" t="s">
        <v>211</v>
      </c>
    </row>
    <row r="234" spans="5:5">
      <c r="E234" s="12" t="s">
        <v>320</v>
      </c>
    </row>
    <row r="235" spans="5:5">
      <c r="E235" s="12" t="s">
        <v>164</v>
      </c>
    </row>
    <row r="236" spans="5:5">
      <c r="E236" s="12" t="s">
        <v>79</v>
      </c>
    </row>
    <row r="237" spans="5:5">
      <c r="E237" s="12" t="s">
        <v>78</v>
      </c>
    </row>
    <row r="238" spans="5:5">
      <c r="E238" s="12" t="s">
        <v>231</v>
      </c>
    </row>
    <row r="239" spans="5:5">
      <c r="E239" s="12" t="s">
        <v>41</v>
      </c>
    </row>
    <row r="240" spans="5:5">
      <c r="E240" s="12" t="s">
        <v>213</v>
      </c>
    </row>
    <row r="241" spans="5:5">
      <c r="E241" s="12" t="s">
        <v>259</v>
      </c>
    </row>
    <row r="242" spans="5:5">
      <c r="E242" s="12" t="s">
        <v>109</v>
      </c>
    </row>
    <row r="243" spans="5:5">
      <c r="E243" s="12" t="s">
        <v>233</v>
      </c>
    </row>
    <row r="244" spans="5:5">
      <c r="E244" s="12" t="s">
        <v>35</v>
      </c>
    </row>
    <row r="245" spans="5:5">
      <c r="E245" s="12" t="s">
        <v>120</v>
      </c>
    </row>
    <row r="246" spans="5:5">
      <c r="E246" s="12" t="s">
        <v>333</v>
      </c>
    </row>
    <row r="247" spans="5:5">
      <c r="E247" s="12" t="s">
        <v>205</v>
      </c>
    </row>
    <row r="248" spans="5:5">
      <c r="E248" s="12" t="s">
        <v>273</v>
      </c>
    </row>
    <row r="249" spans="5:5">
      <c r="E249" s="12" t="s">
        <v>80</v>
      </c>
    </row>
    <row r="250" spans="5:5">
      <c r="E250" s="12" t="s">
        <v>127</v>
      </c>
    </row>
    <row r="251" spans="5:5">
      <c r="E251" s="12" t="s">
        <v>206</v>
      </c>
    </row>
    <row r="252" spans="5:5">
      <c r="E252" s="12" t="s">
        <v>81</v>
      </c>
    </row>
    <row r="253" spans="5:5">
      <c r="E253" s="12" t="s">
        <v>293</v>
      </c>
    </row>
    <row r="254" spans="5:5">
      <c r="E254" s="12" t="s">
        <v>297</v>
      </c>
    </row>
    <row r="255" spans="5:5">
      <c r="E255" s="12" t="s">
        <v>82</v>
      </c>
    </row>
    <row r="256" spans="5:5">
      <c r="E256" s="12" t="s">
        <v>83</v>
      </c>
    </row>
    <row r="257" spans="5:5">
      <c r="E257" s="12" t="s">
        <v>123</v>
      </c>
    </row>
    <row r="258" spans="5:5">
      <c r="E258" s="12" t="s">
        <v>84</v>
      </c>
    </row>
    <row r="259" spans="5:5">
      <c r="E259" s="12" t="s">
        <v>276</v>
      </c>
    </row>
    <row r="260" spans="5:5">
      <c r="E260" s="12" t="s">
        <v>104</v>
      </c>
    </row>
    <row r="261" spans="5:5">
      <c r="E261" s="12" t="s">
        <v>201</v>
      </c>
    </row>
    <row r="262" spans="5:5">
      <c r="E262" s="12" t="s">
        <v>191</v>
      </c>
    </row>
    <row r="263" spans="5:5">
      <c r="E263" s="12" t="s">
        <v>327</v>
      </c>
    </row>
    <row r="264" spans="5:5">
      <c r="E264" s="12" t="s">
        <v>214</v>
      </c>
    </row>
    <row r="265" spans="5:5">
      <c r="E265" s="12" t="s">
        <v>105</v>
      </c>
    </row>
    <row r="266" spans="5:5">
      <c r="E266" s="12" t="s">
        <v>208</v>
      </c>
    </row>
    <row r="267" spans="5:5">
      <c r="E267" s="12" t="s">
        <v>85</v>
      </c>
    </row>
    <row r="268" spans="5:5">
      <c r="E268" s="12" t="s">
        <v>94</v>
      </c>
    </row>
    <row r="269" spans="5:5">
      <c r="E269" s="12" t="s">
        <v>95</v>
      </c>
    </row>
    <row r="270" spans="5:5">
      <c r="E270" s="12" t="s">
        <v>96</v>
      </c>
    </row>
    <row r="271" spans="5:5">
      <c r="E271" s="12" t="s">
        <v>97</v>
      </c>
    </row>
    <row r="272" spans="5:5">
      <c r="E272" s="12" t="s">
        <v>249</v>
      </c>
    </row>
    <row r="273" spans="5:5">
      <c r="E273" s="12" t="s">
        <v>282</v>
      </c>
    </row>
    <row r="274" spans="5:5">
      <c r="E274" s="12" t="s">
        <v>33</v>
      </c>
    </row>
    <row r="275" spans="5:5">
      <c r="E275" s="12" t="s">
        <v>330</v>
      </c>
    </row>
    <row r="276" spans="5:5">
      <c r="E276" s="12" t="s">
        <v>255</v>
      </c>
    </row>
    <row r="277" spans="5:5">
      <c r="E277" s="12" t="s">
        <v>241</v>
      </c>
    </row>
    <row r="278" spans="5:5">
      <c r="E278" s="12" t="s">
        <v>100</v>
      </c>
    </row>
    <row r="279" spans="5:5">
      <c r="E279" s="12" t="s">
        <v>47</v>
      </c>
    </row>
    <row r="280" spans="5:5">
      <c r="E280" s="12" t="s">
        <v>209</v>
      </c>
    </row>
    <row r="281" spans="5:5">
      <c r="E281" s="12" t="s">
        <v>51</v>
      </c>
    </row>
    <row r="282" spans="5:5">
      <c r="E282" s="12" t="s">
        <v>101</v>
      </c>
    </row>
    <row r="283" spans="5:5">
      <c r="E283" s="12" t="s">
        <v>332</v>
      </c>
    </row>
    <row r="284" spans="5:5">
      <c r="E284" s="12" t="s">
        <v>162</v>
      </c>
    </row>
    <row r="285" spans="5:5">
      <c r="E285" s="12" t="s">
        <v>182</v>
      </c>
    </row>
    <row r="286" spans="5:5">
      <c r="E286" s="12" t="s">
        <v>334</v>
      </c>
    </row>
    <row r="287" spans="5:5">
      <c r="E287" s="12" t="s">
        <v>210</v>
      </c>
    </row>
    <row r="288" spans="5:5">
      <c r="E288" s="12" t="s">
        <v>165</v>
      </c>
    </row>
    <row r="289" spans="4:5">
      <c r="E289" s="12" t="s">
        <v>246</v>
      </c>
    </row>
    <row r="290" spans="4:5">
      <c r="E290" s="12" t="s">
        <v>163</v>
      </c>
    </row>
    <row r="291" spans="4:5">
      <c r="E291" s="12" t="s">
        <v>102</v>
      </c>
    </row>
    <row r="292" spans="4:5">
      <c r="E292" s="12" t="s">
        <v>239</v>
      </c>
    </row>
    <row r="293" spans="4:5">
      <c r="E293" s="12" t="s">
        <v>291</v>
      </c>
    </row>
    <row r="294" spans="4:5">
      <c r="E294" s="12" t="s">
        <v>186</v>
      </c>
    </row>
    <row r="295" spans="4:5">
      <c r="E295" s="12" t="s">
        <v>286</v>
      </c>
    </row>
    <row r="296" spans="4:5">
      <c r="E296" s="12" t="s">
        <v>32</v>
      </c>
    </row>
    <row r="297" spans="4:5">
      <c r="E297" s="12" t="s">
        <v>103</v>
      </c>
    </row>
    <row r="298" spans="4:5">
      <c r="E298" s="12" t="s">
        <v>199</v>
      </c>
    </row>
    <row r="299" spans="4:5">
      <c r="E299" s="12" t="s">
        <v>317</v>
      </c>
    </row>
    <row r="300" spans="4:5">
      <c r="E300" s="12" t="s">
        <v>15</v>
      </c>
    </row>
    <row r="301" spans="4:5">
      <c r="E301" s="12" t="s">
        <v>110</v>
      </c>
    </row>
    <row r="302" spans="4:5">
      <c r="D302" t="s">
        <v>145</v>
      </c>
      <c r="E302" s="12" t="s">
        <v>299</v>
      </c>
    </row>
    <row r="303" spans="4:5">
      <c r="E303" s="12" t="s">
        <v>18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B1001"/>
  <sheetViews>
    <sheetView workbookViewId="0">
      <selection activeCell="A3" sqref="A3"/>
    </sheetView>
  </sheetViews>
  <sheetFormatPr defaultRowHeight="15"/>
  <cols>
    <col min="1" max="1" width="47.140625" bestFit="1" customWidth="1"/>
  </cols>
  <sheetData>
    <row r="1" spans="1:2" s="33" customFormat="1" ht="14.25">
      <c r="A1" s="33" t="s">
        <v>422</v>
      </c>
    </row>
    <row r="2" spans="1:2" s="33" customFormat="1" ht="14.25">
      <c r="A2" s="33" t="s">
        <v>440</v>
      </c>
    </row>
    <row r="3" spans="1:2">
      <c r="A3" t="s">
        <v>364</v>
      </c>
    </row>
    <row r="4" spans="1:2">
      <c r="A4" t="s">
        <v>365</v>
      </c>
      <c r="B4" t="str">
        <f>IFERROR(RIGHT(TRIM(A4),LEN(TRIM(A4))-FIND(" ",TRIM(A4),1)),"")</f>
        <v>Ashoka</v>
      </c>
    </row>
    <row r="5" spans="1:2">
      <c r="A5" t="s">
        <v>366</v>
      </c>
      <c r="B5" t="str">
        <f t="shared" ref="B5:B68" si="0">IFERROR(RIGHT(TRIM(A5),LEN(TRIM(A5))-FIND(" ",TRIM(A5),1)),"")</f>
        <v>Bluebottle Clover</v>
      </c>
    </row>
    <row r="6" spans="1:2">
      <c r="A6" t="s">
        <v>367</v>
      </c>
      <c r="B6" t="str">
        <f t="shared" si="0"/>
        <v>Blue Tarafern</v>
      </c>
    </row>
    <row r="7" spans="1:2">
      <c r="A7" t="s">
        <v>368</v>
      </c>
      <c r="B7" t="str">
        <f t="shared" si="0"/>
        <v>Brown Muskerro</v>
      </c>
    </row>
    <row r="8" spans="1:2">
      <c r="A8" t="s">
        <v>369</v>
      </c>
      <c r="B8" t="str">
        <f t="shared" si="0"/>
        <v>Calabash</v>
      </c>
    </row>
    <row r="9" spans="1:2">
      <c r="A9" t="s">
        <v>370</v>
      </c>
      <c r="B9" t="str">
        <f t="shared" si="0"/>
        <v>Chatinabrae</v>
      </c>
    </row>
    <row r="10" spans="1:2">
      <c r="A10" t="s">
        <v>371</v>
      </c>
      <c r="B10" t="str">
        <f t="shared" si="0"/>
        <v>Chives</v>
      </c>
    </row>
    <row r="11" spans="1:2">
      <c r="A11" t="s">
        <v>372</v>
      </c>
      <c r="B11" t="str">
        <f t="shared" si="0"/>
        <v>Cinnamon</v>
      </c>
    </row>
    <row r="12" spans="1:2">
      <c r="A12" t="s">
        <v>373</v>
      </c>
      <c r="B12" t="str">
        <f t="shared" si="0"/>
        <v>Common Basil</v>
      </c>
    </row>
    <row r="13" spans="1:2">
      <c r="A13" t="s">
        <v>374</v>
      </c>
      <c r="B13" t="str">
        <f t="shared" si="0"/>
        <v>Common Rosemary</v>
      </c>
    </row>
    <row r="14" spans="1:2">
      <c r="A14" t="s">
        <v>375</v>
      </c>
      <c r="B14" t="str">
        <f t="shared" si="0"/>
        <v>Common Sage</v>
      </c>
    </row>
    <row r="15" spans="1:2">
      <c r="A15" t="s">
        <v>376</v>
      </c>
      <c r="B15" t="str">
        <f t="shared" si="0"/>
        <v>Dameshood</v>
      </c>
    </row>
    <row r="16" spans="1:2">
      <c r="A16" t="s">
        <v>377</v>
      </c>
      <c r="B16" t="str">
        <f t="shared" si="0"/>
        <v>Dark Ochoa</v>
      </c>
    </row>
    <row r="17" spans="1:2">
      <c r="A17" t="s">
        <v>378</v>
      </c>
      <c r="B17" t="str">
        <f t="shared" si="0"/>
        <v>Discorea</v>
      </c>
    </row>
    <row r="18" spans="1:2">
      <c r="A18" t="s">
        <v>379</v>
      </c>
      <c r="B18" t="str">
        <f t="shared" si="0"/>
        <v>Dwarf Hogweed</v>
      </c>
    </row>
    <row r="19" spans="1:2">
      <c r="A19" t="s">
        <v>380</v>
      </c>
      <c r="B19" t="str">
        <f t="shared" si="0"/>
        <v>Dwarf Wild Lettuce</v>
      </c>
    </row>
    <row r="20" spans="1:2">
      <c r="A20" t="s">
        <v>381</v>
      </c>
      <c r="B20" t="str">
        <f t="shared" si="0"/>
        <v>Finlow</v>
      </c>
    </row>
    <row r="21" spans="1:2">
      <c r="A21" t="s">
        <v>382</v>
      </c>
      <c r="B21" t="str">
        <f t="shared" si="0"/>
        <v>Fivesleaf</v>
      </c>
    </row>
    <row r="22" spans="1:2">
      <c r="A22" t="s">
        <v>383</v>
      </c>
      <c r="B22" t="str">
        <f t="shared" si="0"/>
        <v>Garlic Chives</v>
      </c>
    </row>
    <row r="23" spans="1:2">
      <c r="A23" t="s">
        <v>384</v>
      </c>
      <c r="B23" t="str">
        <f t="shared" si="0"/>
        <v>Ginger Root</v>
      </c>
    </row>
    <row r="24" spans="1:2">
      <c r="A24" t="s">
        <v>385</v>
      </c>
      <c r="B24" t="str">
        <f t="shared" si="0"/>
        <v>Glechoma</v>
      </c>
    </row>
    <row r="25" spans="1:2">
      <c r="A25" t="s">
        <v>386</v>
      </c>
      <c r="B25" t="str">
        <f t="shared" si="0"/>
        <v>Golden Sweetgrass</v>
      </c>
    </row>
    <row r="26" spans="1:2">
      <c r="A26" t="s">
        <v>387</v>
      </c>
      <c r="B26" t="str">
        <f t="shared" si="0"/>
        <v>Houseleek</v>
      </c>
    </row>
    <row r="27" spans="1:2">
      <c r="A27" t="s">
        <v>388</v>
      </c>
      <c r="B27" t="str">
        <f t="shared" si="0"/>
        <v>Hyssop</v>
      </c>
    </row>
    <row r="28" spans="1:2">
      <c r="A28" t="s">
        <v>389</v>
      </c>
      <c r="B28" t="str">
        <f t="shared" si="0"/>
        <v>Ilex</v>
      </c>
    </row>
    <row r="29" spans="1:2">
      <c r="A29" t="s">
        <v>390</v>
      </c>
      <c r="B29" t="str">
        <f t="shared" si="0"/>
        <v>Indigo Damia</v>
      </c>
    </row>
    <row r="30" spans="1:2">
      <c r="A30" t="s">
        <v>391</v>
      </c>
      <c r="B30" t="str">
        <f t="shared" si="0"/>
        <v>Jagged Dewcup</v>
      </c>
    </row>
    <row r="31" spans="1:2">
      <c r="A31" t="s">
        <v>392</v>
      </c>
      <c r="B31" t="str">
        <f t="shared" si="0"/>
        <v>Larkspur</v>
      </c>
    </row>
    <row r="32" spans="1:2">
      <c r="A32" t="s">
        <v>393</v>
      </c>
      <c r="B32" t="str">
        <f t="shared" si="0"/>
        <v>Lemondrop</v>
      </c>
    </row>
    <row r="33" spans="1:2">
      <c r="A33" t="s">
        <v>394</v>
      </c>
      <c r="B33" t="str">
        <f t="shared" si="0"/>
        <v>Mariae</v>
      </c>
    </row>
    <row r="34" spans="1:2">
      <c r="A34" t="s">
        <v>395</v>
      </c>
      <c r="B34" t="str">
        <f t="shared" si="0"/>
        <v>Meadowsweet</v>
      </c>
    </row>
    <row r="35" spans="1:2">
      <c r="A35" t="s">
        <v>396</v>
      </c>
      <c r="B35" t="str">
        <f t="shared" si="0"/>
        <v>Motherwort</v>
      </c>
    </row>
    <row r="36" spans="1:2">
      <c r="A36" t="s">
        <v>397</v>
      </c>
      <c r="B36" t="str">
        <f t="shared" si="0"/>
        <v>Mountain Mint</v>
      </c>
    </row>
    <row r="37" spans="1:2">
      <c r="A37" t="s">
        <v>398</v>
      </c>
      <c r="B37" t="str">
        <f t="shared" si="0"/>
        <v>Myristica</v>
      </c>
    </row>
    <row r="38" spans="1:2">
      <c r="A38" t="s">
        <v>399</v>
      </c>
      <c r="B38" t="str">
        <f t="shared" si="0"/>
        <v>Pale Dhamasa</v>
      </c>
    </row>
    <row r="39" spans="1:2">
      <c r="A39" t="s">
        <v>400</v>
      </c>
      <c r="B39" t="str">
        <f t="shared" si="0"/>
        <v>Panoe</v>
      </c>
    </row>
    <row r="40" spans="1:2">
      <c r="A40" t="s">
        <v>401</v>
      </c>
      <c r="B40" t="str">
        <f t="shared" si="0"/>
        <v>Pitcher Plant</v>
      </c>
    </row>
    <row r="41" spans="1:2">
      <c r="A41" t="s">
        <v>402</v>
      </c>
      <c r="B41" t="str">
        <f t="shared" si="0"/>
        <v>Sandalwood</v>
      </c>
    </row>
    <row r="42" spans="1:2">
      <c r="A42" t="s">
        <v>403</v>
      </c>
      <c r="B42" t="str">
        <f t="shared" si="0"/>
        <v>Shrub Sage</v>
      </c>
    </row>
    <row r="43" spans="1:2">
      <c r="A43" t="s">
        <v>404</v>
      </c>
      <c r="B43" t="str">
        <f t="shared" si="0"/>
        <v>Soapwort</v>
      </c>
    </row>
    <row r="44" spans="1:2">
      <c r="A44" t="s">
        <v>405</v>
      </c>
      <c r="B44" t="str">
        <f t="shared" si="0"/>
        <v>Spinach</v>
      </c>
    </row>
    <row r="45" spans="1:2">
      <c r="A45" t="s">
        <v>406</v>
      </c>
      <c r="B45" t="str">
        <f t="shared" si="0"/>
        <v>Stickler Hedge</v>
      </c>
    </row>
    <row r="46" spans="1:2">
      <c r="A46" t="s">
        <v>407</v>
      </c>
      <c r="B46" t="str">
        <f t="shared" si="0"/>
        <v>Strawberry Tea</v>
      </c>
    </row>
    <row r="47" spans="1:2">
      <c r="A47" t="s">
        <v>408</v>
      </c>
      <c r="B47" t="str">
        <f t="shared" si="0"/>
        <v>Strychnos</v>
      </c>
    </row>
    <row r="48" spans="1:2">
      <c r="A48" t="s">
        <v>409</v>
      </c>
      <c r="B48" t="str">
        <f t="shared" si="0"/>
        <v>Sweetflower</v>
      </c>
    </row>
    <row r="49" spans="1:2">
      <c r="A49" t="s">
        <v>410</v>
      </c>
      <c r="B49" t="str">
        <f t="shared" si="0"/>
        <v>Sweetgrass</v>
      </c>
    </row>
    <row r="50" spans="1:2">
      <c r="A50" t="s">
        <v>411</v>
      </c>
      <c r="B50" t="str">
        <f t="shared" si="0"/>
        <v>Thyme</v>
      </c>
    </row>
    <row r="51" spans="1:2">
      <c r="A51" t="s">
        <v>412</v>
      </c>
      <c r="B51" t="str">
        <f t="shared" si="0"/>
        <v>Tiny Clover</v>
      </c>
    </row>
    <row r="52" spans="1:2">
      <c r="A52" t="s">
        <v>413</v>
      </c>
      <c r="B52" t="str">
        <f t="shared" si="0"/>
        <v>Upright Ochoa</v>
      </c>
    </row>
    <row r="53" spans="1:2">
      <c r="A53" t="s">
        <v>414</v>
      </c>
      <c r="B53" t="str">
        <f t="shared" si="0"/>
        <v>Verdant Squill</v>
      </c>
    </row>
    <row r="54" spans="1:2">
      <c r="A54" t="s">
        <v>415</v>
      </c>
      <c r="B54" t="str">
        <f t="shared" si="0"/>
        <v>Whitebelly</v>
      </c>
    </row>
    <row r="55" spans="1:2">
      <c r="A55" t="s">
        <v>416</v>
      </c>
      <c r="B55" t="str">
        <f t="shared" si="0"/>
        <v>Wild Lettuce</v>
      </c>
    </row>
    <row r="56" spans="1:2">
      <c r="A56" t="s">
        <v>417</v>
      </c>
      <c r="B56" t="str">
        <f t="shared" si="0"/>
        <v>Xanat</v>
      </c>
    </row>
    <row r="57" spans="1:2">
      <c r="A57" t="s">
        <v>418</v>
      </c>
      <c r="B57" t="str">
        <f t="shared" si="0"/>
        <v>Yava</v>
      </c>
    </row>
    <row r="58" spans="1:2">
      <c r="A58" t="s">
        <v>419</v>
      </c>
      <c r="B58" t="str">
        <f t="shared" si="0"/>
        <v>Zanthoxylum</v>
      </c>
    </row>
    <row r="59" spans="1:2">
      <c r="B59" t="str">
        <f t="shared" si="0"/>
        <v/>
      </c>
    </row>
    <row r="60" spans="1:2">
      <c r="B60" t="str">
        <f t="shared" si="0"/>
        <v/>
      </c>
    </row>
    <row r="61" spans="1:2">
      <c r="B61" t="str">
        <f t="shared" si="0"/>
        <v/>
      </c>
    </row>
    <row r="62" spans="1:2">
      <c r="B62" t="str">
        <f t="shared" si="0"/>
        <v/>
      </c>
    </row>
    <row r="63" spans="1:2">
      <c r="B63" t="str">
        <f t="shared" si="0"/>
        <v/>
      </c>
    </row>
    <row r="64" spans="1:2">
      <c r="B64" t="str">
        <f t="shared" si="0"/>
        <v/>
      </c>
    </row>
    <row r="65" spans="2:2">
      <c r="B65" t="str">
        <f t="shared" si="0"/>
        <v/>
      </c>
    </row>
    <row r="66" spans="2:2">
      <c r="B66" t="str">
        <f t="shared" si="0"/>
        <v/>
      </c>
    </row>
    <row r="67" spans="2:2">
      <c r="B67" t="str">
        <f t="shared" si="0"/>
        <v/>
      </c>
    </row>
    <row r="68" spans="2:2">
      <c r="B68" t="str">
        <f t="shared" si="0"/>
        <v/>
      </c>
    </row>
    <row r="69" spans="2:2">
      <c r="B69" t="str">
        <f t="shared" ref="B69:B132" si="1">IFERROR(RIGHT(TRIM(A69),LEN(TRIM(A69))-FIND(" ",TRIM(A69),1)),"")</f>
        <v/>
      </c>
    </row>
    <row r="70" spans="2:2">
      <c r="B70" t="str">
        <f t="shared" si="1"/>
        <v/>
      </c>
    </row>
    <row r="71" spans="2:2">
      <c r="B71" t="str">
        <f t="shared" si="1"/>
        <v/>
      </c>
    </row>
    <row r="72" spans="2:2">
      <c r="B72" t="str">
        <f t="shared" si="1"/>
        <v/>
      </c>
    </row>
    <row r="73" spans="2:2">
      <c r="B73" t="str">
        <f t="shared" si="1"/>
        <v/>
      </c>
    </row>
    <row r="74" spans="2:2">
      <c r="B74" t="str">
        <f t="shared" si="1"/>
        <v/>
      </c>
    </row>
    <row r="75" spans="2:2">
      <c r="B75" t="str">
        <f t="shared" si="1"/>
        <v/>
      </c>
    </row>
    <row r="76" spans="2:2">
      <c r="B76" t="str">
        <f t="shared" si="1"/>
        <v/>
      </c>
    </row>
    <row r="77" spans="2:2">
      <c r="B77" t="str">
        <f t="shared" si="1"/>
        <v/>
      </c>
    </row>
    <row r="78" spans="2:2">
      <c r="B78" t="str">
        <f t="shared" si="1"/>
        <v/>
      </c>
    </row>
    <row r="79" spans="2:2">
      <c r="B79" t="str">
        <f t="shared" si="1"/>
        <v/>
      </c>
    </row>
    <row r="80" spans="2:2">
      <c r="B80" t="str">
        <f t="shared" si="1"/>
        <v/>
      </c>
    </row>
    <row r="81" spans="2:2">
      <c r="B81" t="str">
        <f t="shared" si="1"/>
        <v/>
      </c>
    </row>
    <row r="82" spans="2:2">
      <c r="B82" t="str">
        <f t="shared" si="1"/>
        <v/>
      </c>
    </row>
    <row r="83" spans="2:2">
      <c r="B83" t="str">
        <f t="shared" si="1"/>
        <v/>
      </c>
    </row>
    <row r="84" spans="2:2">
      <c r="B84" t="str">
        <f t="shared" si="1"/>
        <v/>
      </c>
    </row>
    <row r="85" spans="2:2">
      <c r="B85" t="str">
        <f t="shared" si="1"/>
        <v/>
      </c>
    </row>
    <row r="86" spans="2:2">
      <c r="B86" t="str">
        <f t="shared" si="1"/>
        <v/>
      </c>
    </row>
    <row r="87" spans="2:2">
      <c r="B87" t="str">
        <f t="shared" si="1"/>
        <v/>
      </c>
    </row>
    <row r="88" spans="2:2">
      <c r="B88" t="str">
        <f t="shared" si="1"/>
        <v/>
      </c>
    </row>
    <row r="89" spans="2:2">
      <c r="B89" t="str">
        <f t="shared" si="1"/>
        <v/>
      </c>
    </row>
    <row r="90" spans="2:2">
      <c r="B90" t="str">
        <f t="shared" si="1"/>
        <v/>
      </c>
    </row>
    <row r="91" spans="2:2">
      <c r="B91" t="str">
        <f t="shared" si="1"/>
        <v/>
      </c>
    </row>
    <row r="92" spans="2:2">
      <c r="B92" t="str">
        <f t="shared" si="1"/>
        <v/>
      </c>
    </row>
    <row r="93" spans="2:2">
      <c r="B93" t="str">
        <f t="shared" si="1"/>
        <v/>
      </c>
    </row>
    <row r="94" spans="2:2">
      <c r="B94" t="str">
        <f t="shared" si="1"/>
        <v/>
      </c>
    </row>
    <row r="95" spans="2:2">
      <c r="B95" t="str">
        <f t="shared" si="1"/>
        <v/>
      </c>
    </row>
    <row r="96" spans="2:2">
      <c r="B96" t="str">
        <f t="shared" si="1"/>
        <v/>
      </c>
    </row>
    <row r="97" spans="2:2">
      <c r="B97" t="str">
        <f t="shared" si="1"/>
        <v/>
      </c>
    </row>
    <row r="98" spans="2:2">
      <c r="B98" t="str">
        <f t="shared" si="1"/>
        <v/>
      </c>
    </row>
    <row r="99" spans="2:2">
      <c r="B99" t="str">
        <f t="shared" si="1"/>
        <v/>
      </c>
    </row>
    <row r="100" spans="2:2">
      <c r="B100" t="str">
        <f t="shared" si="1"/>
        <v/>
      </c>
    </row>
    <row r="101" spans="2:2">
      <c r="B101" t="str">
        <f t="shared" si="1"/>
        <v/>
      </c>
    </row>
    <row r="102" spans="2:2">
      <c r="B102" t="str">
        <f t="shared" si="1"/>
        <v/>
      </c>
    </row>
    <row r="103" spans="2:2">
      <c r="B103" t="str">
        <f t="shared" si="1"/>
        <v/>
      </c>
    </row>
    <row r="104" spans="2:2">
      <c r="B104" t="str">
        <f t="shared" si="1"/>
        <v/>
      </c>
    </row>
    <row r="105" spans="2:2">
      <c r="B105" t="str">
        <f t="shared" si="1"/>
        <v/>
      </c>
    </row>
    <row r="106" spans="2:2">
      <c r="B106" t="str">
        <f t="shared" si="1"/>
        <v/>
      </c>
    </row>
    <row r="107" spans="2:2">
      <c r="B107" t="str">
        <f t="shared" si="1"/>
        <v/>
      </c>
    </row>
    <row r="108" spans="2:2">
      <c r="B108" t="str">
        <f t="shared" si="1"/>
        <v/>
      </c>
    </row>
    <row r="109" spans="2:2">
      <c r="B109" t="str">
        <f t="shared" si="1"/>
        <v/>
      </c>
    </row>
    <row r="110" spans="2:2">
      <c r="B110" t="str">
        <f t="shared" si="1"/>
        <v/>
      </c>
    </row>
    <row r="111" spans="2:2">
      <c r="B111" t="str">
        <f t="shared" si="1"/>
        <v/>
      </c>
    </row>
    <row r="112" spans="2:2">
      <c r="B112" t="str">
        <f t="shared" si="1"/>
        <v/>
      </c>
    </row>
    <row r="113" spans="2:2">
      <c r="B113" t="str">
        <f t="shared" si="1"/>
        <v/>
      </c>
    </row>
    <row r="114" spans="2:2">
      <c r="B114" t="str">
        <f t="shared" si="1"/>
        <v/>
      </c>
    </row>
    <row r="115" spans="2:2">
      <c r="B115" t="str">
        <f t="shared" si="1"/>
        <v/>
      </c>
    </row>
    <row r="116" spans="2:2">
      <c r="B116" t="str">
        <f t="shared" si="1"/>
        <v/>
      </c>
    </row>
    <row r="117" spans="2:2">
      <c r="B117" t="str">
        <f t="shared" si="1"/>
        <v/>
      </c>
    </row>
    <row r="118" spans="2:2">
      <c r="B118" t="str">
        <f t="shared" si="1"/>
        <v/>
      </c>
    </row>
    <row r="119" spans="2:2">
      <c r="B119" t="str">
        <f t="shared" si="1"/>
        <v/>
      </c>
    </row>
    <row r="120" spans="2:2">
      <c r="B120" t="str">
        <f t="shared" si="1"/>
        <v/>
      </c>
    </row>
    <row r="121" spans="2:2">
      <c r="B121" t="str">
        <f t="shared" si="1"/>
        <v/>
      </c>
    </row>
    <row r="122" spans="2:2">
      <c r="B122" t="str">
        <f t="shared" si="1"/>
        <v/>
      </c>
    </row>
    <row r="123" spans="2:2">
      <c r="B123" t="str">
        <f t="shared" si="1"/>
        <v/>
      </c>
    </row>
    <row r="124" spans="2:2">
      <c r="B124" t="str">
        <f t="shared" si="1"/>
        <v/>
      </c>
    </row>
    <row r="125" spans="2:2">
      <c r="B125" t="str">
        <f t="shared" si="1"/>
        <v/>
      </c>
    </row>
    <row r="126" spans="2:2">
      <c r="B126" t="str">
        <f t="shared" si="1"/>
        <v/>
      </c>
    </row>
    <row r="127" spans="2:2">
      <c r="B127" t="str">
        <f t="shared" si="1"/>
        <v/>
      </c>
    </row>
    <row r="128" spans="2:2">
      <c r="B128" t="str">
        <f t="shared" si="1"/>
        <v/>
      </c>
    </row>
    <row r="129" spans="2:2">
      <c r="B129" t="str">
        <f t="shared" si="1"/>
        <v/>
      </c>
    </row>
    <row r="130" spans="2:2">
      <c r="B130" t="str">
        <f t="shared" si="1"/>
        <v/>
      </c>
    </row>
    <row r="131" spans="2:2">
      <c r="B131" t="str">
        <f t="shared" si="1"/>
        <v/>
      </c>
    </row>
    <row r="132" spans="2:2">
      <c r="B132" t="str">
        <f t="shared" si="1"/>
        <v/>
      </c>
    </row>
    <row r="133" spans="2:2">
      <c r="B133" t="str">
        <f t="shared" ref="B133:B196" si="2">IFERROR(RIGHT(TRIM(A133),LEN(TRIM(A133))-FIND(" ",TRIM(A133),1)),"")</f>
        <v/>
      </c>
    </row>
    <row r="134" spans="2:2">
      <c r="B134" t="str">
        <f t="shared" si="2"/>
        <v/>
      </c>
    </row>
    <row r="135" spans="2:2">
      <c r="B135" t="str">
        <f t="shared" si="2"/>
        <v/>
      </c>
    </row>
    <row r="136" spans="2:2">
      <c r="B136" t="str">
        <f t="shared" si="2"/>
        <v/>
      </c>
    </row>
    <row r="137" spans="2:2">
      <c r="B137" t="str">
        <f t="shared" si="2"/>
        <v/>
      </c>
    </row>
    <row r="138" spans="2:2">
      <c r="B138" t="str">
        <f t="shared" si="2"/>
        <v/>
      </c>
    </row>
    <row r="139" spans="2:2">
      <c r="B139" t="str">
        <f t="shared" si="2"/>
        <v/>
      </c>
    </row>
    <row r="140" spans="2:2">
      <c r="B140" t="str">
        <f t="shared" si="2"/>
        <v/>
      </c>
    </row>
    <row r="141" spans="2:2">
      <c r="B141" t="str">
        <f t="shared" si="2"/>
        <v/>
      </c>
    </row>
    <row r="142" spans="2:2">
      <c r="B142" t="str">
        <f t="shared" si="2"/>
        <v/>
      </c>
    </row>
    <row r="143" spans="2:2">
      <c r="B143" t="str">
        <f t="shared" si="2"/>
        <v/>
      </c>
    </row>
    <row r="144" spans="2:2">
      <c r="B144" t="str">
        <f t="shared" si="2"/>
        <v/>
      </c>
    </row>
    <row r="145" spans="2:2">
      <c r="B145" t="str">
        <f t="shared" si="2"/>
        <v/>
      </c>
    </row>
    <row r="146" spans="2:2">
      <c r="B146" t="str">
        <f t="shared" si="2"/>
        <v/>
      </c>
    </row>
    <row r="147" spans="2:2">
      <c r="B147" t="str">
        <f t="shared" si="2"/>
        <v/>
      </c>
    </row>
    <row r="148" spans="2:2">
      <c r="B148" t="str">
        <f t="shared" si="2"/>
        <v/>
      </c>
    </row>
    <row r="149" spans="2:2">
      <c r="B149" t="str">
        <f t="shared" si="2"/>
        <v/>
      </c>
    </row>
    <row r="150" spans="2:2">
      <c r="B150" t="str">
        <f t="shared" si="2"/>
        <v/>
      </c>
    </row>
    <row r="151" spans="2:2">
      <c r="B151" t="str">
        <f t="shared" si="2"/>
        <v/>
      </c>
    </row>
    <row r="152" spans="2:2">
      <c r="B152" t="str">
        <f t="shared" si="2"/>
        <v/>
      </c>
    </row>
    <row r="153" spans="2:2">
      <c r="B153" t="str">
        <f t="shared" si="2"/>
        <v/>
      </c>
    </row>
    <row r="154" spans="2:2">
      <c r="B154" t="str">
        <f t="shared" si="2"/>
        <v/>
      </c>
    </row>
    <row r="155" spans="2:2">
      <c r="B155" t="str">
        <f t="shared" si="2"/>
        <v/>
      </c>
    </row>
    <row r="156" spans="2:2">
      <c r="B156" t="str">
        <f t="shared" si="2"/>
        <v/>
      </c>
    </row>
    <row r="157" spans="2:2">
      <c r="B157" t="str">
        <f t="shared" si="2"/>
        <v/>
      </c>
    </row>
    <row r="158" spans="2:2">
      <c r="B158" t="str">
        <f t="shared" si="2"/>
        <v/>
      </c>
    </row>
    <row r="159" spans="2:2">
      <c r="B159" t="str">
        <f t="shared" si="2"/>
        <v/>
      </c>
    </row>
    <row r="160" spans="2:2">
      <c r="B160" t="str">
        <f t="shared" si="2"/>
        <v/>
      </c>
    </row>
    <row r="161" spans="2:2">
      <c r="B161" t="str">
        <f t="shared" si="2"/>
        <v/>
      </c>
    </row>
    <row r="162" spans="2:2">
      <c r="B162" t="str">
        <f t="shared" si="2"/>
        <v/>
      </c>
    </row>
    <row r="163" spans="2:2">
      <c r="B163" t="str">
        <f t="shared" si="2"/>
        <v/>
      </c>
    </row>
    <row r="164" spans="2:2">
      <c r="B164" t="str">
        <f t="shared" si="2"/>
        <v/>
      </c>
    </row>
    <row r="165" spans="2:2">
      <c r="B165" t="str">
        <f t="shared" si="2"/>
        <v/>
      </c>
    </row>
    <row r="166" spans="2:2">
      <c r="B166" t="str">
        <f t="shared" si="2"/>
        <v/>
      </c>
    </row>
    <row r="167" spans="2:2">
      <c r="B167" t="str">
        <f t="shared" si="2"/>
        <v/>
      </c>
    </row>
    <row r="168" spans="2:2">
      <c r="B168" t="str">
        <f t="shared" si="2"/>
        <v/>
      </c>
    </row>
    <row r="169" spans="2:2">
      <c r="B169" t="str">
        <f t="shared" si="2"/>
        <v/>
      </c>
    </row>
    <row r="170" spans="2:2">
      <c r="B170" t="str">
        <f t="shared" si="2"/>
        <v/>
      </c>
    </row>
    <row r="171" spans="2:2">
      <c r="B171" t="str">
        <f t="shared" si="2"/>
        <v/>
      </c>
    </row>
    <row r="172" spans="2:2">
      <c r="B172" t="str">
        <f t="shared" si="2"/>
        <v/>
      </c>
    </row>
    <row r="173" spans="2:2">
      <c r="B173" t="str">
        <f t="shared" si="2"/>
        <v/>
      </c>
    </row>
    <row r="174" spans="2:2">
      <c r="B174" t="str">
        <f t="shared" si="2"/>
        <v/>
      </c>
    </row>
    <row r="175" spans="2:2">
      <c r="B175" t="str">
        <f t="shared" si="2"/>
        <v/>
      </c>
    </row>
    <row r="176" spans="2:2">
      <c r="B176" t="str">
        <f t="shared" si="2"/>
        <v/>
      </c>
    </row>
    <row r="177" spans="2:2">
      <c r="B177" t="str">
        <f t="shared" si="2"/>
        <v/>
      </c>
    </row>
    <row r="178" spans="2:2">
      <c r="B178" t="str">
        <f t="shared" si="2"/>
        <v/>
      </c>
    </row>
    <row r="179" spans="2:2">
      <c r="B179" t="str">
        <f t="shared" si="2"/>
        <v/>
      </c>
    </row>
    <row r="180" spans="2:2">
      <c r="B180" t="str">
        <f t="shared" si="2"/>
        <v/>
      </c>
    </row>
    <row r="181" spans="2:2">
      <c r="B181" t="str">
        <f t="shared" si="2"/>
        <v/>
      </c>
    </row>
    <row r="182" spans="2:2">
      <c r="B182" t="str">
        <f t="shared" si="2"/>
        <v/>
      </c>
    </row>
    <row r="183" spans="2:2">
      <c r="B183" t="str">
        <f t="shared" si="2"/>
        <v/>
      </c>
    </row>
    <row r="184" spans="2:2">
      <c r="B184" t="str">
        <f t="shared" si="2"/>
        <v/>
      </c>
    </row>
    <row r="185" spans="2:2">
      <c r="B185" t="str">
        <f t="shared" si="2"/>
        <v/>
      </c>
    </row>
    <row r="186" spans="2:2">
      <c r="B186" t="str">
        <f t="shared" si="2"/>
        <v/>
      </c>
    </row>
    <row r="187" spans="2:2">
      <c r="B187" t="str">
        <f t="shared" si="2"/>
        <v/>
      </c>
    </row>
    <row r="188" spans="2:2">
      <c r="B188" t="str">
        <f t="shared" si="2"/>
        <v/>
      </c>
    </row>
    <row r="189" spans="2:2">
      <c r="B189" t="str">
        <f t="shared" si="2"/>
        <v/>
      </c>
    </row>
    <row r="190" spans="2:2">
      <c r="B190" t="str">
        <f t="shared" si="2"/>
        <v/>
      </c>
    </row>
    <row r="191" spans="2:2">
      <c r="B191" t="str">
        <f t="shared" si="2"/>
        <v/>
      </c>
    </row>
    <row r="192" spans="2:2">
      <c r="B192" t="str">
        <f t="shared" si="2"/>
        <v/>
      </c>
    </row>
    <row r="193" spans="2:2">
      <c r="B193" t="str">
        <f t="shared" si="2"/>
        <v/>
      </c>
    </row>
    <row r="194" spans="2:2">
      <c r="B194" t="str">
        <f t="shared" si="2"/>
        <v/>
      </c>
    </row>
    <row r="195" spans="2:2">
      <c r="B195" t="str">
        <f t="shared" si="2"/>
        <v/>
      </c>
    </row>
    <row r="196" spans="2:2">
      <c r="B196" t="str">
        <f t="shared" si="2"/>
        <v/>
      </c>
    </row>
    <row r="197" spans="2:2">
      <c r="B197" t="str">
        <f t="shared" ref="B197:B260" si="3">IFERROR(RIGHT(TRIM(A197),LEN(TRIM(A197))-FIND(" ",TRIM(A197),1)),"")</f>
        <v/>
      </c>
    </row>
    <row r="198" spans="2:2">
      <c r="B198" t="str">
        <f t="shared" si="3"/>
        <v/>
      </c>
    </row>
    <row r="199" spans="2:2">
      <c r="B199" t="str">
        <f t="shared" si="3"/>
        <v/>
      </c>
    </row>
    <row r="200" spans="2:2">
      <c r="B200" t="str">
        <f t="shared" si="3"/>
        <v/>
      </c>
    </row>
    <row r="201" spans="2:2">
      <c r="B201" t="str">
        <f t="shared" si="3"/>
        <v/>
      </c>
    </row>
    <row r="202" spans="2:2">
      <c r="B202" t="str">
        <f t="shared" si="3"/>
        <v/>
      </c>
    </row>
    <row r="203" spans="2:2">
      <c r="B203" t="str">
        <f t="shared" si="3"/>
        <v/>
      </c>
    </row>
    <row r="204" spans="2:2">
      <c r="B204" t="str">
        <f t="shared" si="3"/>
        <v/>
      </c>
    </row>
    <row r="205" spans="2:2">
      <c r="B205" t="str">
        <f t="shared" si="3"/>
        <v/>
      </c>
    </row>
    <row r="206" spans="2:2">
      <c r="B206" t="str">
        <f t="shared" si="3"/>
        <v/>
      </c>
    </row>
    <row r="207" spans="2:2">
      <c r="B207" t="str">
        <f t="shared" si="3"/>
        <v/>
      </c>
    </row>
    <row r="208" spans="2:2">
      <c r="B208" t="str">
        <f t="shared" si="3"/>
        <v/>
      </c>
    </row>
    <row r="209" spans="2:2">
      <c r="B209" t="str">
        <f t="shared" si="3"/>
        <v/>
      </c>
    </row>
    <row r="210" spans="2:2">
      <c r="B210" t="str">
        <f t="shared" si="3"/>
        <v/>
      </c>
    </row>
    <row r="211" spans="2:2">
      <c r="B211" t="str">
        <f t="shared" si="3"/>
        <v/>
      </c>
    </row>
    <row r="212" spans="2:2">
      <c r="B212" t="str">
        <f t="shared" si="3"/>
        <v/>
      </c>
    </row>
    <row r="213" spans="2:2">
      <c r="B213" t="str">
        <f t="shared" si="3"/>
        <v/>
      </c>
    </row>
    <row r="214" spans="2:2">
      <c r="B214" t="str">
        <f t="shared" si="3"/>
        <v/>
      </c>
    </row>
    <row r="215" spans="2:2">
      <c r="B215" t="str">
        <f t="shared" si="3"/>
        <v/>
      </c>
    </row>
    <row r="216" spans="2:2">
      <c r="B216" t="str">
        <f t="shared" si="3"/>
        <v/>
      </c>
    </row>
    <row r="217" spans="2:2">
      <c r="B217" t="str">
        <f t="shared" si="3"/>
        <v/>
      </c>
    </row>
    <row r="218" spans="2:2">
      <c r="B218" t="str">
        <f t="shared" si="3"/>
        <v/>
      </c>
    </row>
    <row r="219" spans="2:2">
      <c r="B219" t="str">
        <f t="shared" si="3"/>
        <v/>
      </c>
    </row>
    <row r="220" spans="2:2">
      <c r="B220" t="str">
        <f t="shared" si="3"/>
        <v/>
      </c>
    </row>
    <row r="221" spans="2:2">
      <c r="B221" t="str">
        <f t="shared" si="3"/>
        <v/>
      </c>
    </row>
    <row r="222" spans="2:2">
      <c r="B222" t="str">
        <f t="shared" si="3"/>
        <v/>
      </c>
    </row>
    <row r="223" spans="2:2">
      <c r="B223" t="str">
        <f t="shared" si="3"/>
        <v/>
      </c>
    </row>
    <row r="224" spans="2:2">
      <c r="B224" t="str">
        <f t="shared" si="3"/>
        <v/>
      </c>
    </row>
    <row r="225" spans="2:2">
      <c r="B225" t="str">
        <f t="shared" si="3"/>
        <v/>
      </c>
    </row>
    <row r="226" spans="2:2">
      <c r="B226" t="str">
        <f t="shared" si="3"/>
        <v/>
      </c>
    </row>
    <row r="227" spans="2:2">
      <c r="B227" t="str">
        <f t="shared" si="3"/>
        <v/>
      </c>
    </row>
    <row r="228" spans="2:2">
      <c r="B228" t="str">
        <f t="shared" si="3"/>
        <v/>
      </c>
    </row>
    <row r="229" spans="2:2">
      <c r="B229" t="str">
        <f t="shared" si="3"/>
        <v/>
      </c>
    </row>
    <row r="230" spans="2:2">
      <c r="B230" t="str">
        <f t="shared" si="3"/>
        <v/>
      </c>
    </row>
    <row r="231" spans="2:2">
      <c r="B231" t="str">
        <f t="shared" si="3"/>
        <v/>
      </c>
    </row>
    <row r="232" spans="2:2">
      <c r="B232" t="str">
        <f t="shared" si="3"/>
        <v/>
      </c>
    </row>
    <row r="233" spans="2:2">
      <c r="B233" t="str">
        <f t="shared" si="3"/>
        <v/>
      </c>
    </row>
    <row r="234" spans="2:2">
      <c r="B234" t="str">
        <f t="shared" si="3"/>
        <v/>
      </c>
    </row>
    <row r="235" spans="2:2">
      <c r="B235" t="str">
        <f t="shared" si="3"/>
        <v/>
      </c>
    </row>
    <row r="236" spans="2:2">
      <c r="B236" t="str">
        <f t="shared" si="3"/>
        <v/>
      </c>
    </row>
    <row r="237" spans="2:2">
      <c r="B237" t="str">
        <f t="shared" si="3"/>
        <v/>
      </c>
    </row>
    <row r="238" spans="2:2">
      <c r="B238" t="str">
        <f t="shared" si="3"/>
        <v/>
      </c>
    </row>
    <row r="239" spans="2:2">
      <c r="B239" t="str">
        <f t="shared" si="3"/>
        <v/>
      </c>
    </row>
    <row r="240" spans="2:2">
      <c r="B240" t="str">
        <f t="shared" si="3"/>
        <v/>
      </c>
    </row>
    <row r="241" spans="2:2">
      <c r="B241" t="str">
        <f t="shared" si="3"/>
        <v/>
      </c>
    </row>
    <row r="242" spans="2:2">
      <c r="B242" t="str">
        <f t="shared" si="3"/>
        <v/>
      </c>
    </row>
    <row r="243" spans="2:2">
      <c r="B243" t="str">
        <f t="shared" si="3"/>
        <v/>
      </c>
    </row>
    <row r="244" spans="2:2">
      <c r="B244" t="str">
        <f t="shared" si="3"/>
        <v/>
      </c>
    </row>
    <row r="245" spans="2:2">
      <c r="B245" t="str">
        <f t="shared" si="3"/>
        <v/>
      </c>
    </row>
    <row r="246" spans="2:2">
      <c r="B246" t="str">
        <f t="shared" si="3"/>
        <v/>
      </c>
    </row>
    <row r="247" spans="2:2">
      <c r="B247" t="str">
        <f t="shared" si="3"/>
        <v/>
      </c>
    </row>
    <row r="248" spans="2:2">
      <c r="B248" t="str">
        <f t="shared" si="3"/>
        <v/>
      </c>
    </row>
    <row r="249" spans="2:2">
      <c r="B249" t="str">
        <f t="shared" si="3"/>
        <v/>
      </c>
    </row>
    <row r="250" spans="2:2">
      <c r="B250" t="str">
        <f t="shared" si="3"/>
        <v/>
      </c>
    </row>
    <row r="251" spans="2:2">
      <c r="B251" t="str">
        <f t="shared" si="3"/>
        <v/>
      </c>
    </row>
    <row r="252" spans="2:2">
      <c r="B252" t="str">
        <f t="shared" si="3"/>
        <v/>
      </c>
    </row>
    <row r="253" spans="2:2">
      <c r="B253" t="str">
        <f t="shared" si="3"/>
        <v/>
      </c>
    </row>
    <row r="254" spans="2:2">
      <c r="B254" t="str">
        <f t="shared" si="3"/>
        <v/>
      </c>
    </row>
    <row r="255" spans="2:2">
      <c r="B255" t="str">
        <f t="shared" si="3"/>
        <v/>
      </c>
    </row>
    <row r="256" spans="2:2">
      <c r="B256" t="str">
        <f t="shared" si="3"/>
        <v/>
      </c>
    </row>
    <row r="257" spans="2:2">
      <c r="B257" t="str">
        <f t="shared" si="3"/>
        <v/>
      </c>
    </row>
    <row r="258" spans="2:2">
      <c r="B258" t="str">
        <f t="shared" si="3"/>
        <v/>
      </c>
    </row>
    <row r="259" spans="2:2">
      <c r="B259" t="str">
        <f t="shared" si="3"/>
        <v/>
      </c>
    </row>
    <row r="260" spans="2:2">
      <c r="B260" t="str">
        <f t="shared" si="3"/>
        <v/>
      </c>
    </row>
    <row r="261" spans="2:2">
      <c r="B261" t="str">
        <f t="shared" ref="B261:B324" si="4">IFERROR(RIGHT(TRIM(A261),LEN(TRIM(A261))-FIND(" ",TRIM(A261),1)),"")</f>
        <v/>
      </c>
    </row>
    <row r="262" spans="2:2">
      <c r="B262" t="str">
        <f t="shared" si="4"/>
        <v/>
      </c>
    </row>
    <row r="263" spans="2:2">
      <c r="B263" t="str">
        <f t="shared" si="4"/>
        <v/>
      </c>
    </row>
    <row r="264" spans="2:2">
      <c r="B264" t="str">
        <f t="shared" si="4"/>
        <v/>
      </c>
    </row>
    <row r="265" spans="2:2">
      <c r="B265" t="str">
        <f t="shared" si="4"/>
        <v/>
      </c>
    </row>
    <row r="266" spans="2:2">
      <c r="B266" t="str">
        <f t="shared" si="4"/>
        <v/>
      </c>
    </row>
    <row r="267" spans="2:2">
      <c r="B267" t="str">
        <f t="shared" si="4"/>
        <v/>
      </c>
    </row>
    <row r="268" spans="2:2">
      <c r="B268" t="str">
        <f t="shared" si="4"/>
        <v/>
      </c>
    </row>
    <row r="269" spans="2:2">
      <c r="B269" t="str">
        <f t="shared" si="4"/>
        <v/>
      </c>
    </row>
    <row r="270" spans="2:2">
      <c r="B270" t="str">
        <f t="shared" si="4"/>
        <v/>
      </c>
    </row>
    <row r="271" spans="2:2">
      <c r="B271" t="str">
        <f t="shared" si="4"/>
        <v/>
      </c>
    </row>
    <row r="272" spans="2:2">
      <c r="B272" t="str">
        <f t="shared" si="4"/>
        <v/>
      </c>
    </row>
    <row r="273" spans="2:2">
      <c r="B273" t="str">
        <f t="shared" si="4"/>
        <v/>
      </c>
    </row>
    <row r="274" spans="2:2">
      <c r="B274" t="str">
        <f t="shared" si="4"/>
        <v/>
      </c>
    </row>
    <row r="275" spans="2:2">
      <c r="B275" t="str">
        <f t="shared" si="4"/>
        <v/>
      </c>
    </row>
    <row r="276" spans="2:2">
      <c r="B276" t="str">
        <f t="shared" si="4"/>
        <v/>
      </c>
    </row>
    <row r="277" spans="2:2">
      <c r="B277" t="str">
        <f t="shared" si="4"/>
        <v/>
      </c>
    </row>
    <row r="278" spans="2:2">
      <c r="B278" t="str">
        <f t="shared" si="4"/>
        <v/>
      </c>
    </row>
    <row r="279" spans="2:2">
      <c r="B279" t="str">
        <f t="shared" si="4"/>
        <v/>
      </c>
    </row>
    <row r="280" spans="2:2">
      <c r="B280" t="str">
        <f t="shared" si="4"/>
        <v/>
      </c>
    </row>
    <row r="281" spans="2:2">
      <c r="B281" t="str">
        <f t="shared" si="4"/>
        <v/>
      </c>
    </row>
    <row r="282" spans="2:2">
      <c r="B282" t="str">
        <f t="shared" si="4"/>
        <v/>
      </c>
    </row>
    <row r="283" spans="2:2">
      <c r="B283" t="str">
        <f t="shared" si="4"/>
        <v/>
      </c>
    </row>
    <row r="284" spans="2:2">
      <c r="B284" t="str">
        <f t="shared" si="4"/>
        <v/>
      </c>
    </row>
    <row r="285" spans="2:2">
      <c r="B285" t="str">
        <f t="shared" si="4"/>
        <v/>
      </c>
    </row>
    <row r="286" spans="2:2">
      <c r="B286" t="str">
        <f t="shared" si="4"/>
        <v/>
      </c>
    </row>
    <row r="287" spans="2:2">
      <c r="B287" t="str">
        <f t="shared" si="4"/>
        <v/>
      </c>
    </row>
    <row r="288" spans="2:2">
      <c r="B288" t="str">
        <f t="shared" si="4"/>
        <v/>
      </c>
    </row>
    <row r="289" spans="2:2">
      <c r="B289" t="str">
        <f t="shared" si="4"/>
        <v/>
      </c>
    </row>
    <row r="290" spans="2:2">
      <c r="B290" t="str">
        <f t="shared" si="4"/>
        <v/>
      </c>
    </row>
    <row r="291" spans="2:2">
      <c r="B291" t="str">
        <f t="shared" si="4"/>
        <v/>
      </c>
    </row>
    <row r="292" spans="2:2">
      <c r="B292" t="str">
        <f t="shared" si="4"/>
        <v/>
      </c>
    </row>
    <row r="293" spans="2:2">
      <c r="B293" t="str">
        <f t="shared" si="4"/>
        <v/>
      </c>
    </row>
    <row r="294" spans="2:2">
      <c r="B294" t="str">
        <f t="shared" si="4"/>
        <v/>
      </c>
    </row>
    <row r="295" spans="2:2">
      <c r="B295" t="str">
        <f t="shared" si="4"/>
        <v/>
      </c>
    </row>
    <row r="296" spans="2:2">
      <c r="B296" t="str">
        <f t="shared" si="4"/>
        <v/>
      </c>
    </row>
    <row r="297" spans="2:2">
      <c r="B297" t="str">
        <f t="shared" si="4"/>
        <v/>
      </c>
    </row>
    <row r="298" spans="2:2">
      <c r="B298" t="str">
        <f t="shared" si="4"/>
        <v/>
      </c>
    </row>
    <row r="299" spans="2:2">
      <c r="B299" t="str">
        <f t="shared" si="4"/>
        <v/>
      </c>
    </row>
    <row r="300" spans="2:2">
      <c r="B300" t="str">
        <f t="shared" si="4"/>
        <v/>
      </c>
    </row>
    <row r="301" spans="2:2">
      <c r="B301" t="str">
        <f t="shared" si="4"/>
        <v/>
      </c>
    </row>
    <row r="302" spans="2:2">
      <c r="B302" t="str">
        <f t="shared" si="4"/>
        <v/>
      </c>
    </row>
    <row r="303" spans="2:2">
      <c r="B303" t="str">
        <f t="shared" si="4"/>
        <v/>
      </c>
    </row>
    <row r="304" spans="2:2">
      <c r="B304" t="str">
        <f t="shared" si="4"/>
        <v/>
      </c>
    </row>
    <row r="305" spans="2:2">
      <c r="B305" t="str">
        <f t="shared" si="4"/>
        <v/>
      </c>
    </row>
    <row r="306" spans="2:2">
      <c r="B306" t="str">
        <f t="shared" si="4"/>
        <v/>
      </c>
    </row>
    <row r="307" spans="2:2">
      <c r="B307" t="str">
        <f t="shared" si="4"/>
        <v/>
      </c>
    </row>
    <row r="308" spans="2:2">
      <c r="B308" t="str">
        <f t="shared" si="4"/>
        <v/>
      </c>
    </row>
    <row r="309" spans="2:2">
      <c r="B309" t="str">
        <f t="shared" si="4"/>
        <v/>
      </c>
    </row>
    <row r="310" spans="2:2">
      <c r="B310" t="str">
        <f t="shared" si="4"/>
        <v/>
      </c>
    </row>
    <row r="311" spans="2:2">
      <c r="B311" t="str">
        <f t="shared" si="4"/>
        <v/>
      </c>
    </row>
    <row r="312" spans="2:2">
      <c r="B312" t="str">
        <f t="shared" si="4"/>
        <v/>
      </c>
    </row>
    <row r="313" spans="2:2">
      <c r="B313" t="str">
        <f t="shared" si="4"/>
        <v/>
      </c>
    </row>
    <row r="314" spans="2:2">
      <c r="B314" t="str">
        <f t="shared" si="4"/>
        <v/>
      </c>
    </row>
    <row r="315" spans="2:2">
      <c r="B315" t="str">
        <f t="shared" si="4"/>
        <v/>
      </c>
    </row>
    <row r="316" spans="2:2">
      <c r="B316" t="str">
        <f t="shared" si="4"/>
        <v/>
      </c>
    </row>
    <row r="317" spans="2:2">
      <c r="B317" t="str">
        <f t="shared" si="4"/>
        <v/>
      </c>
    </row>
    <row r="318" spans="2:2">
      <c r="B318" t="str">
        <f t="shared" si="4"/>
        <v/>
      </c>
    </row>
    <row r="319" spans="2:2">
      <c r="B319" t="str">
        <f t="shared" si="4"/>
        <v/>
      </c>
    </row>
    <row r="320" spans="2:2">
      <c r="B320" t="str">
        <f t="shared" si="4"/>
        <v/>
      </c>
    </row>
    <row r="321" spans="2:2">
      <c r="B321" t="str">
        <f t="shared" si="4"/>
        <v/>
      </c>
    </row>
    <row r="322" spans="2:2">
      <c r="B322" t="str">
        <f t="shared" si="4"/>
        <v/>
      </c>
    </row>
    <row r="323" spans="2:2">
      <c r="B323" t="str">
        <f t="shared" si="4"/>
        <v/>
      </c>
    </row>
    <row r="324" spans="2:2">
      <c r="B324" t="str">
        <f t="shared" si="4"/>
        <v/>
      </c>
    </row>
    <row r="325" spans="2:2">
      <c r="B325" t="str">
        <f t="shared" ref="B325:B388" si="5">IFERROR(RIGHT(TRIM(A325),LEN(TRIM(A325))-FIND(" ",TRIM(A325),1)),"")</f>
        <v/>
      </c>
    </row>
    <row r="326" spans="2:2">
      <c r="B326" t="str">
        <f t="shared" si="5"/>
        <v/>
      </c>
    </row>
    <row r="327" spans="2:2">
      <c r="B327" t="str">
        <f t="shared" si="5"/>
        <v/>
      </c>
    </row>
    <row r="328" spans="2:2">
      <c r="B328" t="str">
        <f t="shared" si="5"/>
        <v/>
      </c>
    </row>
    <row r="329" spans="2:2">
      <c r="B329" t="str">
        <f t="shared" si="5"/>
        <v/>
      </c>
    </row>
    <row r="330" spans="2:2">
      <c r="B330" t="str">
        <f t="shared" si="5"/>
        <v/>
      </c>
    </row>
    <row r="331" spans="2:2">
      <c r="B331" t="str">
        <f t="shared" si="5"/>
        <v/>
      </c>
    </row>
    <row r="332" spans="2:2">
      <c r="B332" t="str">
        <f t="shared" si="5"/>
        <v/>
      </c>
    </row>
    <row r="333" spans="2:2">
      <c r="B333" t="str">
        <f t="shared" si="5"/>
        <v/>
      </c>
    </row>
    <row r="334" spans="2:2">
      <c r="B334" t="str">
        <f t="shared" si="5"/>
        <v/>
      </c>
    </row>
    <row r="335" spans="2:2">
      <c r="B335" t="str">
        <f t="shared" si="5"/>
        <v/>
      </c>
    </row>
    <row r="336" spans="2:2">
      <c r="B336" t="str">
        <f t="shared" si="5"/>
        <v/>
      </c>
    </row>
    <row r="337" spans="2:2">
      <c r="B337" t="str">
        <f t="shared" si="5"/>
        <v/>
      </c>
    </row>
    <row r="338" spans="2:2">
      <c r="B338" t="str">
        <f t="shared" si="5"/>
        <v/>
      </c>
    </row>
    <row r="339" spans="2:2">
      <c r="B339" t="str">
        <f t="shared" si="5"/>
        <v/>
      </c>
    </row>
    <row r="340" spans="2:2">
      <c r="B340" t="str">
        <f t="shared" si="5"/>
        <v/>
      </c>
    </row>
    <row r="341" spans="2:2">
      <c r="B341" t="str">
        <f t="shared" si="5"/>
        <v/>
      </c>
    </row>
    <row r="342" spans="2:2">
      <c r="B342" t="str">
        <f t="shared" si="5"/>
        <v/>
      </c>
    </row>
    <row r="343" spans="2:2">
      <c r="B343" t="str">
        <f t="shared" si="5"/>
        <v/>
      </c>
    </row>
    <row r="344" spans="2:2">
      <c r="B344" t="str">
        <f t="shared" si="5"/>
        <v/>
      </c>
    </row>
    <row r="345" spans="2:2">
      <c r="B345" t="str">
        <f t="shared" si="5"/>
        <v/>
      </c>
    </row>
    <row r="346" spans="2:2">
      <c r="B346" t="str">
        <f t="shared" si="5"/>
        <v/>
      </c>
    </row>
    <row r="347" spans="2:2">
      <c r="B347" t="str">
        <f t="shared" si="5"/>
        <v/>
      </c>
    </row>
    <row r="348" spans="2:2">
      <c r="B348" t="str">
        <f t="shared" si="5"/>
        <v/>
      </c>
    </row>
    <row r="349" spans="2:2">
      <c r="B349" t="str">
        <f t="shared" si="5"/>
        <v/>
      </c>
    </row>
    <row r="350" spans="2:2">
      <c r="B350" t="str">
        <f t="shared" si="5"/>
        <v/>
      </c>
    </row>
    <row r="351" spans="2:2">
      <c r="B351" t="str">
        <f t="shared" si="5"/>
        <v/>
      </c>
    </row>
    <row r="352" spans="2:2">
      <c r="B352" t="str">
        <f t="shared" si="5"/>
        <v/>
      </c>
    </row>
    <row r="353" spans="2:2">
      <c r="B353" t="str">
        <f t="shared" si="5"/>
        <v/>
      </c>
    </row>
    <row r="354" spans="2:2">
      <c r="B354" t="str">
        <f t="shared" si="5"/>
        <v/>
      </c>
    </row>
    <row r="355" spans="2:2">
      <c r="B355" t="str">
        <f t="shared" si="5"/>
        <v/>
      </c>
    </row>
    <row r="356" spans="2:2">
      <c r="B356" t="str">
        <f t="shared" si="5"/>
        <v/>
      </c>
    </row>
    <row r="357" spans="2:2">
      <c r="B357" t="str">
        <f t="shared" si="5"/>
        <v/>
      </c>
    </row>
    <row r="358" spans="2:2">
      <c r="B358" t="str">
        <f t="shared" si="5"/>
        <v/>
      </c>
    </row>
    <row r="359" spans="2:2">
      <c r="B359" t="str">
        <f t="shared" si="5"/>
        <v/>
      </c>
    </row>
    <row r="360" spans="2:2">
      <c r="B360" t="str">
        <f t="shared" si="5"/>
        <v/>
      </c>
    </row>
    <row r="361" spans="2:2">
      <c r="B361" t="str">
        <f t="shared" si="5"/>
        <v/>
      </c>
    </row>
    <row r="362" spans="2:2">
      <c r="B362" t="str">
        <f t="shared" si="5"/>
        <v/>
      </c>
    </row>
    <row r="363" spans="2:2">
      <c r="B363" t="str">
        <f t="shared" si="5"/>
        <v/>
      </c>
    </row>
    <row r="364" spans="2:2">
      <c r="B364" t="str">
        <f t="shared" si="5"/>
        <v/>
      </c>
    </row>
    <row r="365" spans="2:2">
      <c r="B365" t="str">
        <f t="shared" si="5"/>
        <v/>
      </c>
    </row>
    <row r="366" spans="2:2">
      <c r="B366" t="str">
        <f t="shared" si="5"/>
        <v/>
      </c>
    </row>
    <row r="367" spans="2:2">
      <c r="B367" t="str">
        <f t="shared" si="5"/>
        <v/>
      </c>
    </row>
    <row r="368" spans="2:2">
      <c r="B368" t="str">
        <f t="shared" si="5"/>
        <v/>
      </c>
    </row>
    <row r="369" spans="2:2">
      <c r="B369" t="str">
        <f t="shared" si="5"/>
        <v/>
      </c>
    </row>
    <row r="370" spans="2:2">
      <c r="B370" t="str">
        <f t="shared" si="5"/>
        <v/>
      </c>
    </row>
    <row r="371" spans="2:2">
      <c r="B371" t="str">
        <f t="shared" si="5"/>
        <v/>
      </c>
    </row>
    <row r="372" spans="2:2">
      <c r="B372" t="str">
        <f t="shared" si="5"/>
        <v/>
      </c>
    </row>
    <row r="373" spans="2:2">
      <c r="B373" t="str">
        <f t="shared" si="5"/>
        <v/>
      </c>
    </row>
    <row r="374" spans="2:2">
      <c r="B374" t="str">
        <f t="shared" si="5"/>
        <v/>
      </c>
    </row>
    <row r="375" spans="2:2">
      <c r="B375" t="str">
        <f t="shared" si="5"/>
        <v/>
      </c>
    </row>
    <row r="376" spans="2:2">
      <c r="B376" t="str">
        <f t="shared" si="5"/>
        <v/>
      </c>
    </row>
    <row r="377" spans="2:2">
      <c r="B377" t="str">
        <f t="shared" si="5"/>
        <v/>
      </c>
    </row>
    <row r="378" spans="2:2">
      <c r="B378" t="str">
        <f t="shared" si="5"/>
        <v/>
      </c>
    </row>
    <row r="379" spans="2:2">
      <c r="B379" t="str">
        <f t="shared" si="5"/>
        <v/>
      </c>
    </row>
    <row r="380" spans="2:2">
      <c r="B380" t="str">
        <f t="shared" si="5"/>
        <v/>
      </c>
    </row>
    <row r="381" spans="2:2">
      <c r="B381" t="str">
        <f t="shared" si="5"/>
        <v/>
      </c>
    </row>
    <row r="382" spans="2:2">
      <c r="B382" t="str">
        <f t="shared" si="5"/>
        <v/>
      </c>
    </row>
    <row r="383" spans="2:2">
      <c r="B383" t="str">
        <f t="shared" si="5"/>
        <v/>
      </c>
    </row>
    <row r="384" spans="2:2">
      <c r="B384" t="str">
        <f t="shared" si="5"/>
        <v/>
      </c>
    </row>
    <row r="385" spans="2:2">
      <c r="B385" t="str">
        <f t="shared" si="5"/>
        <v/>
      </c>
    </row>
    <row r="386" spans="2:2">
      <c r="B386" t="str">
        <f t="shared" si="5"/>
        <v/>
      </c>
    </row>
    <row r="387" spans="2:2">
      <c r="B387" t="str">
        <f t="shared" si="5"/>
        <v/>
      </c>
    </row>
    <row r="388" spans="2:2">
      <c r="B388" t="str">
        <f t="shared" si="5"/>
        <v/>
      </c>
    </row>
    <row r="389" spans="2:2">
      <c r="B389" t="str">
        <f t="shared" ref="B389:B452" si="6">IFERROR(RIGHT(TRIM(A389),LEN(TRIM(A389))-FIND(" ",TRIM(A389),1)),"")</f>
        <v/>
      </c>
    </row>
    <row r="390" spans="2:2">
      <c r="B390" t="str">
        <f t="shared" si="6"/>
        <v/>
      </c>
    </row>
    <row r="391" spans="2:2">
      <c r="B391" t="str">
        <f t="shared" si="6"/>
        <v/>
      </c>
    </row>
    <row r="392" spans="2:2">
      <c r="B392" t="str">
        <f t="shared" si="6"/>
        <v/>
      </c>
    </row>
    <row r="393" spans="2:2">
      <c r="B393" t="str">
        <f t="shared" si="6"/>
        <v/>
      </c>
    </row>
    <row r="394" spans="2:2">
      <c r="B394" t="str">
        <f t="shared" si="6"/>
        <v/>
      </c>
    </row>
    <row r="395" spans="2:2">
      <c r="B395" t="str">
        <f t="shared" si="6"/>
        <v/>
      </c>
    </row>
    <row r="396" spans="2:2">
      <c r="B396" t="str">
        <f t="shared" si="6"/>
        <v/>
      </c>
    </row>
    <row r="397" spans="2:2">
      <c r="B397" t="str">
        <f t="shared" si="6"/>
        <v/>
      </c>
    </row>
    <row r="398" spans="2:2">
      <c r="B398" t="str">
        <f t="shared" si="6"/>
        <v/>
      </c>
    </row>
    <row r="399" spans="2:2">
      <c r="B399" t="str">
        <f t="shared" si="6"/>
        <v/>
      </c>
    </row>
    <row r="400" spans="2:2">
      <c r="B400" t="str">
        <f t="shared" si="6"/>
        <v/>
      </c>
    </row>
    <row r="401" spans="2:2">
      <c r="B401" t="str">
        <f t="shared" si="6"/>
        <v/>
      </c>
    </row>
    <row r="402" spans="2:2">
      <c r="B402" t="str">
        <f t="shared" si="6"/>
        <v/>
      </c>
    </row>
    <row r="403" spans="2:2">
      <c r="B403" t="str">
        <f t="shared" si="6"/>
        <v/>
      </c>
    </row>
    <row r="404" spans="2:2">
      <c r="B404" t="str">
        <f t="shared" si="6"/>
        <v/>
      </c>
    </row>
    <row r="405" spans="2:2">
      <c r="B405" t="str">
        <f t="shared" si="6"/>
        <v/>
      </c>
    </row>
    <row r="406" spans="2:2">
      <c r="B406" t="str">
        <f t="shared" si="6"/>
        <v/>
      </c>
    </row>
    <row r="407" spans="2:2">
      <c r="B407" t="str">
        <f t="shared" si="6"/>
        <v/>
      </c>
    </row>
    <row r="408" spans="2:2">
      <c r="B408" t="str">
        <f t="shared" si="6"/>
        <v/>
      </c>
    </row>
    <row r="409" spans="2:2">
      <c r="B409" t="str">
        <f t="shared" si="6"/>
        <v/>
      </c>
    </row>
    <row r="410" spans="2:2">
      <c r="B410" t="str">
        <f t="shared" si="6"/>
        <v/>
      </c>
    </row>
    <row r="411" spans="2:2">
      <c r="B411" t="str">
        <f t="shared" si="6"/>
        <v/>
      </c>
    </row>
    <row r="412" spans="2:2">
      <c r="B412" t="str">
        <f t="shared" si="6"/>
        <v/>
      </c>
    </row>
    <row r="413" spans="2:2">
      <c r="B413" t="str">
        <f t="shared" si="6"/>
        <v/>
      </c>
    </row>
    <row r="414" spans="2:2">
      <c r="B414" t="str">
        <f t="shared" si="6"/>
        <v/>
      </c>
    </row>
    <row r="415" spans="2:2">
      <c r="B415" t="str">
        <f t="shared" si="6"/>
        <v/>
      </c>
    </row>
    <row r="416" spans="2:2">
      <c r="B416" t="str">
        <f t="shared" si="6"/>
        <v/>
      </c>
    </row>
    <row r="417" spans="2:2">
      <c r="B417" t="str">
        <f t="shared" si="6"/>
        <v/>
      </c>
    </row>
    <row r="418" spans="2:2">
      <c r="B418" t="str">
        <f t="shared" si="6"/>
        <v/>
      </c>
    </row>
    <row r="419" spans="2:2">
      <c r="B419" t="str">
        <f t="shared" si="6"/>
        <v/>
      </c>
    </row>
    <row r="420" spans="2:2">
      <c r="B420" t="str">
        <f t="shared" si="6"/>
        <v/>
      </c>
    </row>
    <row r="421" spans="2:2">
      <c r="B421" t="str">
        <f t="shared" si="6"/>
        <v/>
      </c>
    </row>
    <row r="422" spans="2:2">
      <c r="B422" t="str">
        <f t="shared" si="6"/>
        <v/>
      </c>
    </row>
    <row r="423" spans="2:2">
      <c r="B423" t="str">
        <f t="shared" si="6"/>
        <v/>
      </c>
    </row>
    <row r="424" spans="2:2">
      <c r="B424" t="str">
        <f t="shared" si="6"/>
        <v/>
      </c>
    </row>
    <row r="425" spans="2:2">
      <c r="B425" t="str">
        <f t="shared" si="6"/>
        <v/>
      </c>
    </row>
    <row r="426" spans="2:2">
      <c r="B426" t="str">
        <f t="shared" si="6"/>
        <v/>
      </c>
    </row>
    <row r="427" spans="2:2">
      <c r="B427" t="str">
        <f t="shared" si="6"/>
        <v/>
      </c>
    </row>
    <row r="428" spans="2:2">
      <c r="B428" t="str">
        <f t="shared" si="6"/>
        <v/>
      </c>
    </row>
    <row r="429" spans="2:2">
      <c r="B429" t="str">
        <f t="shared" si="6"/>
        <v/>
      </c>
    </row>
    <row r="430" spans="2:2">
      <c r="B430" t="str">
        <f t="shared" si="6"/>
        <v/>
      </c>
    </row>
    <row r="431" spans="2:2">
      <c r="B431" t="str">
        <f t="shared" si="6"/>
        <v/>
      </c>
    </row>
    <row r="432" spans="2:2">
      <c r="B432" t="str">
        <f t="shared" si="6"/>
        <v/>
      </c>
    </row>
    <row r="433" spans="2:2">
      <c r="B433" t="str">
        <f t="shared" si="6"/>
        <v/>
      </c>
    </row>
    <row r="434" spans="2:2">
      <c r="B434" t="str">
        <f t="shared" si="6"/>
        <v/>
      </c>
    </row>
    <row r="435" spans="2:2">
      <c r="B435" t="str">
        <f t="shared" si="6"/>
        <v/>
      </c>
    </row>
    <row r="436" spans="2:2">
      <c r="B436" t="str">
        <f t="shared" si="6"/>
        <v/>
      </c>
    </row>
    <row r="437" spans="2:2">
      <c r="B437" t="str">
        <f t="shared" si="6"/>
        <v/>
      </c>
    </row>
    <row r="438" spans="2:2">
      <c r="B438" t="str">
        <f t="shared" si="6"/>
        <v/>
      </c>
    </row>
    <row r="439" spans="2:2">
      <c r="B439" t="str">
        <f t="shared" si="6"/>
        <v/>
      </c>
    </row>
    <row r="440" spans="2:2">
      <c r="B440" t="str">
        <f t="shared" si="6"/>
        <v/>
      </c>
    </row>
    <row r="441" spans="2:2">
      <c r="B441" t="str">
        <f t="shared" si="6"/>
        <v/>
      </c>
    </row>
    <row r="442" spans="2:2">
      <c r="B442" t="str">
        <f t="shared" si="6"/>
        <v/>
      </c>
    </row>
    <row r="443" spans="2:2">
      <c r="B443" t="str">
        <f t="shared" si="6"/>
        <v/>
      </c>
    </row>
    <row r="444" spans="2:2">
      <c r="B444" t="str">
        <f t="shared" si="6"/>
        <v/>
      </c>
    </row>
    <row r="445" spans="2:2">
      <c r="B445" t="str">
        <f t="shared" si="6"/>
        <v/>
      </c>
    </row>
    <row r="446" spans="2:2">
      <c r="B446" t="str">
        <f t="shared" si="6"/>
        <v/>
      </c>
    </row>
    <row r="447" spans="2:2">
      <c r="B447" t="str">
        <f t="shared" si="6"/>
        <v/>
      </c>
    </row>
    <row r="448" spans="2:2">
      <c r="B448" t="str">
        <f t="shared" si="6"/>
        <v/>
      </c>
    </row>
    <row r="449" spans="2:2">
      <c r="B449" t="str">
        <f t="shared" si="6"/>
        <v/>
      </c>
    </row>
    <row r="450" spans="2:2">
      <c r="B450" t="str">
        <f t="shared" si="6"/>
        <v/>
      </c>
    </row>
    <row r="451" spans="2:2">
      <c r="B451" t="str">
        <f t="shared" si="6"/>
        <v/>
      </c>
    </row>
    <row r="452" spans="2:2">
      <c r="B452" t="str">
        <f t="shared" si="6"/>
        <v/>
      </c>
    </row>
    <row r="453" spans="2:2">
      <c r="B453" t="str">
        <f t="shared" ref="B453:B516" si="7">IFERROR(RIGHT(TRIM(A453),LEN(TRIM(A453))-FIND(" ",TRIM(A453),1)),"")</f>
        <v/>
      </c>
    </row>
    <row r="454" spans="2:2">
      <c r="B454" t="str">
        <f t="shared" si="7"/>
        <v/>
      </c>
    </row>
    <row r="455" spans="2:2">
      <c r="B455" t="str">
        <f t="shared" si="7"/>
        <v/>
      </c>
    </row>
    <row r="456" spans="2:2">
      <c r="B456" t="str">
        <f t="shared" si="7"/>
        <v/>
      </c>
    </row>
    <row r="457" spans="2:2">
      <c r="B457" t="str">
        <f t="shared" si="7"/>
        <v/>
      </c>
    </row>
    <row r="458" spans="2:2">
      <c r="B458" t="str">
        <f t="shared" si="7"/>
        <v/>
      </c>
    </row>
    <row r="459" spans="2:2">
      <c r="B459" t="str">
        <f t="shared" si="7"/>
        <v/>
      </c>
    </row>
    <row r="460" spans="2:2">
      <c r="B460" t="str">
        <f t="shared" si="7"/>
        <v/>
      </c>
    </row>
    <row r="461" spans="2:2">
      <c r="B461" t="str">
        <f t="shared" si="7"/>
        <v/>
      </c>
    </row>
    <row r="462" spans="2:2">
      <c r="B462" t="str">
        <f t="shared" si="7"/>
        <v/>
      </c>
    </row>
    <row r="463" spans="2:2">
      <c r="B463" t="str">
        <f t="shared" si="7"/>
        <v/>
      </c>
    </row>
    <row r="464" spans="2:2">
      <c r="B464" t="str">
        <f t="shared" si="7"/>
        <v/>
      </c>
    </row>
    <row r="465" spans="2:2">
      <c r="B465" t="str">
        <f t="shared" si="7"/>
        <v/>
      </c>
    </row>
    <row r="466" spans="2:2">
      <c r="B466" t="str">
        <f t="shared" si="7"/>
        <v/>
      </c>
    </row>
    <row r="467" spans="2:2">
      <c r="B467" t="str">
        <f t="shared" si="7"/>
        <v/>
      </c>
    </row>
    <row r="468" spans="2:2">
      <c r="B468" t="str">
        <f t="shared" si="7"/>
        <v/>
      </c>
    </row>
    <row r="469" spans="2:2">
      <c r="B469" t="str">
        <f t="shared" si="7"/>
        <v/>
      </c>
    </row>
    <row r="470" spans="2:2">
      <c r="B470" t="str">
        <f t="shared" si="7"/>
        <v/>
      </c>
    </row>
    <row r="471" spans="2:2">
      <c r="B471" t="str">
        <f t="shared" si="7"/>
        <v/>
      </c>
    </row>
    <row r="472" spans="2:2">
      <c r="B472" t="str">
        <f t="shared" si="7"/>
        <v/>
      </c>
    </row>
    <row r="473" spans="2:2">
      <c r="B473" t="str">
        <f t="shared" si="7"/>
        <v/>
      </c>
    </row>
    <row r="474" spans="2:2">
      <c r="B474" t="str">
        <f t="shared" si="7"/>
        <v/>
      </c>
    </row>
    <row r="475" spans="2:2">
      <c r="B475" t="str">
        <f t="shared" si="7"/>
        <v/>
      </c>
    </row>
    <row r="476" spans="2:2">
      <c r="B476" t="str">
        <f t="shared" si="7"/>
        <v/>
      </c>
    </row>
    <row r="477" spans="2:2">
      <c r="B477" t="str">
        <f t="shared" si="7"/>
        <v/>
      </c>
    </row>
    <row r="478" spans="2:2">
      <c r="B478" t="str">
        <f t="shared" si="7"/>
        <v/>
      </c>
    </row>
    <row r="479" spans="2:2">
      <c r="B479" t="str">
        <f t="shared" si="7"/>
        <v/>
      </c>
    </row>
    <row r="480" spans="2:2">
      <c r="B480" t="str">
        <f t="shared" si="7"/>
        <v/>
      </c>
    </row>
    <row r="481" spans="2:2">
      <c r="B481" t="str">
        <f t="shared" si="7"/>
        <v/>
      </c>
    </row>
    <row r="482" spans="2:2">
      <c r="B482" t="str">
        <f t="shared" si="7"/>
        <v/>
      </c>
    </row>
    <row r="483" spans="2:2">
      <c r="B483" t="str">
        <f t="shared" si="7"/>
        <v/>
      </c>
    </row>
    <row r="484" spans="2:2">
      <c r="B484" t="str">
        <f t="shared" si="7"/>
        <v/>
      </c>
    </row>
    <row r="485" spans="2:2">
      <c r="B485" t="str">
        <f t="shared" si="7"/>
        <v/>
      </c>
    </row>
    <row r="486" spans="2:2">
      <c r="B486" t="str">
        <f t="shared" si="7"/>
        <v/>
      </c>
    </row>
    <row r="487" spans="2:2">
      <c r="B487" t="str">
        <f t="shared" si="7"/>
        <v/>
      </c>
    </row>
    <row r="488" spans="2:2">
      <c r="B488" t="str">
        <f t="shared" si="7"/>
        <v/>
      </c>
    </row>
    <row r="489" spans="2:2">
      <c r="B489" t="str">
        <f t="shared" si="7"/>
        <v/>
      </c>
    </row>
    <row r="490" spans="2:2">
      <c r="B490" t="str">
        <f t="shared" si="7"/>
        <v/>
      </c>
    </row>
    <row r="491" spans="2:2">
      <c r="B491" t="str">
        <f t="shared" si="7"/>
        <v/>
      </c>
    </row>
    <row r="492" spans="2:2">
      <c r="B492" t="str">
        <f t="shared" si="7"/>
        <v/>
      </c>
    </row>
    <row r="493" spans="2:2">
      <c r="B493" t="str">
        <f t="shared" si="7"/>
        <v/>
      </c>
    </row>
    <row r="494" spans="2:2">
      <c r="B494" t="str">
        <f t="shared" si="7"/>
        <v/>
      </c>
    </row>
    <row r="495" spans="2:2">
      <c r="B495" t="str">
        <f t="shared" si="7"/>
        <v/>
      </c>
    </row>
    <row r="496" spans="2:2">
      <c r="B496" t="str">
        <f t="shared" si="7"/>
        <v/>
      </c>
    </row>
    <row r="497" spans="2:2">
      <c r="B497" t="str">
        <f t="shared" si="7"/>
        <v/>
      </c>
    </row>
    <row r="498" spans="2:2">
      <c r="B498" t="str">
        <f t="shared" si="7"/>
        <v/>
      </c>
    </row>
    <row r="499" spans="2:2">
      <c r="B499" t="str">
        <f t="shared" si="7"/>
        <v/>
      </c>
    </row>
    <row r="500" spans="2:2">
      <c r="B500" t="str">
        <f t="shared" si="7"/>
        <v/>
      </c>
    </row>
    <row r="501" spans="2:2">
      <c r="B501" t="str">
        <f t="shared" si="7"/>
        <v/>
      </c>
    </row>
    <row r="502" spans="2:2">
      <c r="B502" t="str">
        <f t="shared" si="7"/>
        <v/>
      </c>
    </row>
    <row r="503" spans="2:2">
      <c r="B503" t="str">
        <f t="shared" si="7"/>
        <v/>
      </c>
    </row>
    <row r="504" spans="2:2">
      <c r="B504" t="str">
        <f t="shared" si="7"/>
        <v/>
      </c>
    </row>
    <row r="505" spans="2:2">
      <c r="B505" t="str">
        <f t="shared" si="7"/>
        <v/>
      </c>
    </row>
    <row r="506" spans="2:2">
      <c r="B506" t="str">
        <f t="shared" si="7"/>
        <v/>
      </c>
    </row>
    <row r="507" spans="2:2">
      <c r="B507" t="str">
        <f t="shared" si="7"/>
        <v/>
      </c>
    </row>
    <row r="508" spans="2:2">
      <c r="B508" t="str">
        <f t="shared" si="7"/>
        <v/>
      </c>
    </row>
    <row r="509" spans="2:2">
      <c r="B509" t="str">
        <f t="shared" si="7"/>
        <v/>
      </c>
    </row>
    <row r="510" spans="2:2">
      <c r="B510" t="str">
        <f t="shared" si="7"/>
        <v/>
      </c>
    </row>
    <row r="511" spans="2:2">
      <c r="B511" t="str">
        <f t="shared" si="7"/>
        <v/>
      </c>
    </row>
    <row r="512" spans="2:2">
      <c r="B512" t="str">
        <f t="shared" si="7"/>
        <v/>
      </c>
    </row>
    <row r="513" spans="2:2">
      <c r="B513" t="str">
        <f t="shared" si="7"/>
        <v/>
      </c>
    </row>
    <row r="514" spans="2:2">
      <c r="B514" t="str">
        <f t="shared" si="7"/>
        <v/>
      </c>
    </row>
    <row r="515" spans="2:2">
      <c r="B515" t="str">
        <f t="shared" si="7"/>
        <v/>
      </c>
    </row>
    <row r="516" spans="2:2">
      <c r="B516" t="str">
        <f t="shared" si="7"/>
        <v/>
      </c>
    </row>
    <row r="517" spans="2:2">
      <c r="B517" t="str">
        <f t="shared" ref="B517:B580" si="8">IFERROR(RIGHT(TRIM(A517),LEN(TRIM(A517))-FIND(" ",TRIM(A517),1)),"")</f>
        <v/>
      </c>
    </row>
    <row r="518" spans="2:2">
      <c r="B518" t="str">
        <f t="shared" si="8"/>
        <v/>
      </c>
    </row>
    <row r="519" spans="2:2">
      <c r="B519" t="str">
        <f t="shared" si="8"/>
        <v/>
      </c>
    </row>
    <row r="520" spans="2:2">
      <c r="B520" t="str">
        <f t="shared" si="8"/>
        <v/>
      </c>
    </row>
    <row r="521" spans="2:2">
      <c r="B521" t="str">
        <f t="shared" si="8"/>
        <v/>
      </c>
    </row>
    <row r="522" spans="2:2">
      <c r="B522" t="str">
        <f t="shared" si="8"/>
        <v/>
      </c>
    </row>
    <row r="523" spans="2:2">
      <c r="B523" t="str">
        <f t="shared" si="8"/>
        <v/>
      </c>
    </row>
    <row r="524" spans="2:2">
      <c r="B524" t="str">
        <f t="shared" si="8"/>
        <v/>
      </c>
    </row>
    <row r="525" spans="2:2">
      <c r="B525" t="str">
        <f t="shared" si="8"/>
        <v/>
      </c>
    </row>
    <row r="526" spans="2:2">
      <c r="B526" t="str">
        <f t="shared" si="8"/>
        <v/>
      </c>
    </row>
    <row r="527" spans="2:2">
      <c r="B527" t="str">
        <f t="shared" si="8"/>
        <v/>
      </c>
    </row>
    <row r="528" spans="2:2">
      <c r="B528" t="str">
        <f t="shared" si="8"/>
        <v/>
      </c>
    </row>
    <row r="529" spans="2:2">
      <c r="B529" t="str">
        <f t="shared" si="8"/>
        <v/>
      </c>
    </row>
    <row r="530" spans="2:2">
      <c r="B530" t="str">
        <f t="shared" si="8"/>
        <v/>
      </c>
    </row>
    <row r="531" spans="2:2">
      <c r="B531" t="str">
        <f t="shared" si="8"/>
        <v/>
      </c>
    </row>
    <row r="532" spans="2:2">
      <c r="B532" t="str">
        <f t="shared" si="8"/>
        <v/>
      </c>
    </row>
    <row r="533" spans="2:2">
      <c r="B533" t="str">
        <f t="shared" si="8"/>
        <v/>
      </c>
    </row>
    <row r="534" spans="2:2">
      <c r="B534" t="str">
        <f t="shared" si="8"/>
        <v/>
      </c>
    </row>
    <row r="535" spans="2:2">
      <c r="B535" t="str">
        <f t="shared" si="8"/>
        <v/>
      </c>
    </row>
    <row r="536" spans="2:2">
      <c r="B536" t="str">
        <f t="shared" si="8"/>
        <v/>
      </c>
    </row>
    <row r="537" spans="2:2">
      <c r="B537" t="str">
        <f t="shared" si="8"/>
        <v/>
      </c>
    </row>
    <row r="538" spans="2:2">
      <c r="B538" t="str">
        <f t="shared" si="8"/>
        <v/>
      </c>
    </row>
    <row r="539" spans="2:2">
      <c r="B539" t="str">
        <f t="shared" si="8"/>
        <v/>
      </c>
    </row>
    <row r="540" spans="2:2">
      <c r="B540" t="str">
        <f t="shared" si="8"/>
        <v/>
      </c>
    </row>
    <row r="541" spans="2:2">
      <c r="B541" t="str">
        <f t="shared" si="8"/>
        <v/>
      </c>
    </row>
    <row r="542" spans="2:2">
      <c r="B542" t="str">
        <f t="shared" si="8"/>
        <v/>
      </c>
    </row>
    <row r="543" spans="2:2">
      <c r="B543" t="str">
        <f t="shared" si="8"/>
        <v/>
      </c>
    </row>
    <row r="544" spans="2:2">
      <c r="B544" t="str">
        <f t="shared" si="8"/>
        <v/>
      </c>
    </row>
    <row r="545" spans="2:2">
      <c r="B545" t="str">
        <f t="shared" si="8"/>
        <v/>
      </c>
    </row>
    <row r="546" spans="2:2">
      <c r="B546" t="str">
        <f t="shared" si="8"/>
        <v/>
      </c>
    </row>
    <row r="547" spans="2:2">
      <c r="B547" t="str">
        <f t="shared" si="8"/>
        <v/>
      </c>
    </row>
    <row r="548" spans="2:2">
      <c r="B548" t="str">
        <f t="shared" si="8"/>
        <v/>
      </c>
    </row>
    <row r="549" spans="2:2">
      <c r="B549" t="str">
        <f t="shared" si="8"/>
        <v/>
      </c>
    </row>
    <row r="550" spans="2:2">
      <c r="B550" t="str">
        <f t="shared" si="8"/>
        <v/>
      </c>
    </row>
    <row r="551" spans="2:2">
      <c r="B551" t="str">
        <f t="shared" si="8"/>
        <v/>
      </c>
    </row>
    <row r="552" spans="2:2">
      <c r="B552" t="str">
        <f t="shared" si="8"/>
        <v/>
      </c>
    </row>
    <row r="553" spans="2:2">
      <c r="B553" t="str">
        <f t="shared" si="8"/>
        <v/>
      </c>
    </row>
    <row r="554" spans="2:2">
      <c r="B554" t="str">
        <f t="shared" si="8"/>
        <v/>
      </c>
    </row>
    <row r="555" spans="2:2">
      <c r="B555" t="str">
        <f t="shared" si="8"/>
        <v/>
      </c>
    </row>
    <row r="556" spans="2:2">
      <c r="B556" t="str">
        <f t="shared" si="8"/>
        <v/>
      </c>
    </row>
    <row r="557" spans="2:2">
      <c r="B557" t="str">
        <f t="shared" si="8"/>
        <v/>
      </c>
    </row>
    <row r="558" spans="2:2">
      <c r="B558" t="str">
        <f t="shared" si="8"/>
        <v/>
      </c>
    </row>
    <row r="559" spans="2:2">
      <c r="B559" t="str">
        <f t="shared" si="8"/>
        <v/>
      </c>
    </row>
    <row r="560" spans="2:2">
      <c r="B560" t="str">
        <f t="shared" si="8"/>
        <v/>
      </c>
    </row>
    <row r="561" spans="2:2">
      <c r="B561" t="str">
        <f t="shared" si="8"/>
        <v/>
      </c>
    </row>
    <row r="562" spans="2:2">
      <c r="B562" t="str">
        <f t="shared" si="8"/>
        <v/>
      </c>
    </row>
    <row r="563" spans="2:2">
      <c r="B563" t="str">
        <f t="shared" si="8"/>
        <v/>
      </c>
    </row>
    <row r="564" spans="2:2">
      <c r="B564" t="str">
        <f t="shared" si="8"/>
        <v/>
      </c>
    </row>
    <row r="565" spans="2:2">
      <c r="B565" t="str">
        <f t="shared" si="8"/>
        <v/>
      </c>
    </row>
    <row r="566" spans="2:2">
      <c r="B566" t="str">
        <f t="shared" si="8"/>
        <v/>
      </c>
    </row>
    <row r="567" spans="2:2">
      <c r="B567" t="str">
        <f t="shared" si="8"/>
        <v/>
      </c>
    </row>
    <row r="568" spans="2:2">
      <c r="B568" t="str">
        <f t="shared" si="8"/>
        <v/>
      </c>
    </row>
    <row r="569" spans="2:2">
      <c r="B569" t="str">
        <f t="shared" si="8"/>
        <v/>
      </c>
    </row>
    <row r="570" spans="2:2">
      <c r="B570" t="str">
        <f t="shared" si="8"/>
        <v/>
      </c>
    </row>
    <row r="571" spans="2:2">
      <c r="B571" t="str">
        <f t="shared" si="8"/>
        <v/>
      </c>
    </row>
    <row r="572" spans="2:2">
      <c r="B572" t="str">
        <f t="shared" si="8"/>
        <v/>
      </c>
    </row>
    <row r="573" spans="2:2">
      <c r="B573" t="str">
        <f t="shared" si="8"/>
        <v/>
      </c>
    </row>
    <row r="574" spans="2:2">
      <c r="B574" t="str">
        <f t="shared" si="8"/>
        <v/>
      </c>
    </row>
    <row r="575" spans="2:2">
      <c r="B575" t="str">
        <f t="shared" si="8"/>
        <v/>
      </c>
    </row>
    <row r="576" spans="2:2">
      <c r="B576" t="str">
        <f t="shared" si="8"/>
        <v/>
      </c>
    </row>
    <row r="577" spans="2:2">
      <c r="B577" t="str">
        <f t="shared" si="8"/>
        <v/>
      </c>
    </row>
    <row r="578" spans="2:2">
      <c r="B578" t="str">
        <f t="shared" si="8"/>
        <v/>
      </c>
    </row>
    <row r="579" spans="2:2">
      <c r="B579" t="str">
        <f t="shared" si="8"/>
        <v/>
      </c>
    </row>
    <row r="580" spans="2:2">
      <c r="B580" t="str">
        <f t="shared" si="8"/>
        <v/>
      </c>
    </row>
    <row r="581" spans="2:2">
      <c r="B581" t="str">
        <f t="shared" ref="B581:B644" si="9">IFERROR(RIGHT(TRIM(A581),LEN(TRIM(A581))-FIND(" ",TRIM(A581),1)),"")</f>
        <v/>
      </c>
    </row>
    <row r="582" spans="2:2">
      <c r="B582" t="str">
        <f t="shared" si="9"/>
        <v/>
      </c>
    </row>
    <row r="583" spans="2:2">
      <c r="B583" t="str">
        <f t="shared" si="9"/>
        <v/>
      </c>
    </row>
    <row r="584" spans="2:2">
      <c r="B584" t="str">
        <f t="shared" si="9"/>
        <v/>
      </c>
    </row>
    <row r="585" spans="2:2">
      <c r="B585" t="str">
        <f t="shared" si="9"/>
        <v/>
      </c>
    </row>
    <row r="586" spans="2:2">
      <c r="B586" t="str">
        <f t="shared" si="9"/>
        <v/>
      </c>
    </row>
    <row r="587" spans="2:2">
      <c r="B587" t="str">
        <f t="shared" si="9"/>
        <v/>
      </c>
    </row>
    <row r="588" spans="2:2">
      <c r="B588" t="str">
        <f t="shared" si="9"/>
        <v/>
      </c>
    </row>
    <row r="589" spans="2:2">
      <c r="B589" t="str">
        <f t="shared" si="9"/>
        <v/>
      </c>
    </row>
    <row r="590" spans="2:2">
      <c r="B590" t="str">
        <f t="shared" si="9"/>
        <v/>
      </c>
    </row>
    <row r="591" spans="2:2">
      <c r="B591" t="str">
        <f t="shared" si="9"/>
        <v/>
      </c>
    </row>
    <row r="592" spans="2:2">
      <c r="B592" t="str">
        <f t="shared" si="9"/>
        <v/>
      </c>
    </row>
    <row r="593" spans="2:2">
      <c r="B593" t="str">
        <f t="shared" si="9"/>
        <v/>
      </c>
    </row>
    <row r="594" spans="2:2">
      <c r="B594" t="str">
        <f t="shared" si="9"/>
        <v/>
      </c>
    </row>
    <row r="595" spans="2:2">
      <c r="B595" t="str">
        <f t="shared" si="9"/>
        <v/>
      </c>
    </row>
    <row r="596" spans="2:2">
      <c r="B596" t="str">
        <f t="shared" si="9"/>
        <v/>
      </c>
    </row>
    <row r="597" spans="2:2">
      <c r="B597" t="str">
        <f t="shared" si="9"/>
        <v/>
      </c>
    </row>
    <row r="598" spans="2:2">
      <c r="B598" t="str">
        <f t="shared" si="9"/>
        <v/>
      </c>
    </row>
    <row r="599" spans="2:2">
      <c r="B599" t="str">
        <f t="shared" si="9"/>
        <v/>
      </c>
    </row>
    <row r="600" spans="2:2">
      <c r="B600" t="str">
        <f t="shared" si="9"/>
        <v/>
      </c>
    </row>
    <row r="601" spans="2:2">
      <c r="B601" t="str">
        <f t="shared" si="9"/>
        <v/>
      </c>
    </row>
    <row r="602" spans="2:2">
      <c r="B602" t="str">
        <f t="shared" si="9"/>
        <v/>
      </c>
    </row>
    <row r="603" spans="2:2">
      <c r="B603" t="str">
        <f t="shared" si="9"/>
        <v/>
      </c>
    </row>
    <row r="604" spans="2:2">
      <c r="B604" t="str">
        <f t="shared" si="9"/>
        <v/>
      </c>
    </row>
    <row r="605" spans="2:2">
      <c r="B605" t="str">
        <f t="shared" si="9"/>
        <v/>
      </c>
    </row>
    <row r="606" spans="2:2">
      <c r="B606" t="str">
        <f t="shared" si="9"/>
        <v/>
      </c>
    </row>
    <row r="607" spans="2:2">
      <c r="B607" t="str">
        <f t="shared" si="9"/>
        <v/>
      </c>
    </row>
    <row r="608" spans="2:2">
      <c r="B608" t="str">
        <f t="shared" si="9"/>
        <v/>
      </c>
    </row>
    <row r="609" spans="2:2">
      <c r="B609" t="str">
        <f t="shared" si="9"/>
        <v/>
      </c>
    </row>
    <row r="610" spans="2:2">
      <c r="B610" t="str">
        <f t="shared" si="9"/>
        <v/>
      </c>
    </row>
    <row r="611" spans="2:2">
      <c r="B611" t="str">
        <f t="shared" si="9"/>
        <v/>
      </c>
    </row>
    <row r="612" spans="2:2">
      <c r="B612" t="str">
        <f t="shared" si="9"/>
        <v/>
      </c>
    </row>
    <row r="613" spans="2:2">
      <c r="B613" t="str">
        <f t="shared" si="9"/>
        <v/>
      </c>
    </row>
    <row r="614" spans="2:2">
      <c r="B614" t="str">
        <f t="shared" si="9"/>
        <v/>
      </c>
    </row>
    <row r="615" spans="2:2">
      <c r="B615" t="str">
        <f t="shared" si="9"/>
        <v/>
      </c>
    </row>
    <row r="616" spans="2:2">
      <c r="B616" t="str">
        <f t="shared" si="9"/>
        <v/>
      </c>
    </row>
    <row r="617" spans="2:2">
      <c r="B617" t="str">
        <f t="shared" si="9"/>
        <v/>
      </c>
    </row>
    <row r="618" spans="2:2">
      <c r="B618" t="str">
        <f t="shared" si="9"/>
        <v/>
      </c>
    </row>
    <row r="619" spans="2:2">
      <c r="B619" t="str">
        <f t="shared" si="9"/>
        <v/>
      </c>
    </row>
    <row r="620" spans="2:2">
      <c r="B620" t="str">
        <f t="shared" si="9"/>
        <v/>
      </c>
    </row>
    <row r="621" spans="2:2">
      <c r="B621" t="str">
        <f t="shared" si="9"/>
        <v/>
      </c>
    </row>
    <row r="622" spans="2:2">
      <c r="B622" t="str">
        <f t="shared" si="9"/>
        <v/>
      </c>
    </row>
    <row r="623" spans="2:2">
      <c r="B623" t="str">
        <f t="shared" si="9"/>
        <v/>
      </c>
    </row>
    <row r="624" spans="2:2">
      <c r="B624" t="str">
        <f t="shared" si="9"/>
        <v/>
      </c>
    </row>
    <row r="625" spans="2:2">
      <c r="B625" t="str">
        <f t="shared" si="9"/>
        <v/>
      </c>
    </row>
    <row r="626" spans="2:2">
      <c r="B626" t="str">
        <f t="shared" si="9"/>
        <v/>
      </c>
    </row>
    <row r="627" spans="2:2">
      <c r="B627" t="str">
        <f t="shared" si="9"/>
        <v/>
      </c>
    </row>
    <row r="628" spans="2:2">
      <c r="B628" t="str">
        <f t="shared" si="9"/>
        <v/>
      </c>
    </row>
    <row r="629" spans="2:2">
      <c r="B629" t="str">
        <f t="shared" si="9"/>
        <v/>
      </c>
    </row>
    <row r="630" spans="2:2">
      <c r="B630" t="str">
        <f t="shared" si="9"/>
        <v/>
      </c>
    </row>
    <row r="631" spans="2:2">
      <c r="B631" t="str">
        <f t="shared" si="9"/>
        <v/>
      </c>
    </row>
    <row r="632" spans="2:2">
      <c r="B632" t="str">
        <f t="shared" si="9"/>
        <v/>
      </c>
    </row>
    <row r="633" spans="2:2">
      <c r="B633" t="str">
        <f t="shared" si="9"/>
        <v/>
      </c>
    </row>
    <row r="634" spans="2:2">
      <c r="B634" t="str">
        <f t="shared" si="9"/>
        <v/>
      </c>
    </row>
    <row r="635" spans="2:2">
      <c r="B635" t="str">
        <f t="shared" si="9"/>
        <v/>
      </c>
    </row>
    <row r="636" spans="2:2">
      <c r="B636" t="str">
        <f t="shared" si="9"/>
        <v/>
      </c>
    </row>
    <row r="637" spans="2:2">
      <c r="B637" t="str">
        <f t="shared" si="9"/>
        <v/>
      </c>
    </row>
    <row r="638" spans="2:2">
      <c r="B638" t="str">
        <f t="shared" si="9"/>
        <v/>
      </c>
    </row>
    <row r="639" spans="2:2">
      <c r="B639" t="str">
        <f t="shared" si="9"/>
        <v/>
      </c>
    </row>
    <row r="640" spans="2:2">
      <c r="B640" t="str">
        <f t="shared" si="9"/>
        <v/>
      </c>
    </row>
    <row r="641" spans="2:2">
      <c r="B641" t="str">
        <f t="shared" si="9"/>
        <v/>
      </c>
    </row>
    <row r="642" spans="2:2">
      <c r="B642" t="str">
        <f t="shared" si="9"/>
        <v/>
      </c>
    </row>
    <row r="643" spans="2:2">
      <c r="B643" t="str">
        <f t="shared" si="9"/>
        <v/>
      </c>
    </row>
    <row r="644" spans="2:2">
      <c r="B644" t="str">
        <f t="shared" si="9"/>
        <v/>
      </c>
    </row>
    <row r="645" spans="2:2">
      <c r="B645" t="str">
        <f t="shared" ref="B645:B708" si="10">IFERROR(RIGHT(TRIM(A645),LEN(TRIM(A645))-FIND(" ",TRIM(A645),1)),"")</f>
        <v/>
      </c>
    </row>
    <row r="646" spans="2:2">
      <c r="B646" t="str">
        <f t="shared" si="10"/>
        <v/>
      </c>
    </row>
    <row r="647" spans="2:2">
      <c r="B647" t="str">
        <f t="shared" si="10"/>
        <v/>
      </c>
    </row>
    <row r="648" spans="2:2">
      <c r="B648" t="str">
        <f t="shared" si="10"/>
        <v/>
      </c>
    </row>
    <row r="649" spans="2:2">
      <c r="B649" t="str">
        <f t="shared" si="10"/>
        <v/>
      </c>
    </row>
    <row r="650" spans="2:2">
      <c r="B650" t="str">
        <f t="shared" si="10"/>
        <v/>
      </c>
    </row>
    <row r="651" spans="2:2">
      <c r="B651" t="str">
        <f t="shared" si="10"/>
        <v/>
      </c>
    </row>
    <row r="652" spans="2:2">
      <c r="B652" t="str">
        <f t="shared" si="10"/>
        <v/>
      </c>
    </row>
    <row r="653" spans="2:2">
      <c r="B653" t="str">
        <f t="shared" si="10"/>
        <v/>
      </c>
    </row>
    <row r="654" spans="2:2">
      <c r="B654" t="str">
        <f t="shared" si="10"/>
        <v/>
      </c>
    </row>
    <row r="655" spans="2:2">
      <c r="B655" t="str">
        <f t="shared" si="10"/>
        <v/>
      </c>
    </row>
    <row r="656" spans="2:2">
      <c r="B656" t="str">
        <f t="shared" si="10"/>
        <v/>
      </c>
    </row>
    <row r="657" spans="2:2">
      <c r="B657" t="str">
        <f t="shared" si="10"/>
        <v/>
      </c>
    </row>
    <row r="658" spans="2:2">
      <c r="B658" t="str">
        <f t="shared" si="10"/>
        <v/>
      </c>
    </row>
    <row r="659" spans="2:2">
      <c r="B659" t="str">
        <f t="shared" si="10"/>
        <v/>
      </c>
    </row>
    <row r="660" spans="2:2">
      <c r="B660" t="str">
        <f t="shared" si="10"/>
        <v/>
      </c>
    </row>
    <row r="661" spans="2:2">
      <c r="B661" t="str">
        <f t="shared" si="10"/>
        <v/>
      </c>
    </row>
    <row r="662" spans="2:2">
      <c r="B662" t="str">
        <f t="shared" si="10"/>
        <v/>
      </c>
    </row>
    <row r="663" spans="2:2">
      <c r="B663" t="str">
        <f t="shared" si="10"/>
        <v/>
      </c>
    </row>
    <row r="664" spans="2:2">
      <c r="B664" t="str">
        <f t="shared" si="10"/>
        <v/>
      </c>
    </row>
    <row r="665" spans="2:2">
      <c r="B665" t="str">
        <f t="shared" si="10"/>
        <v/>
      </c>
    </row>
    <row r="666" spans="2:2">
      <c r="B666" t="str">
        <f t="shared" si="10"/>
        <v/>
      </c>
    </row>
    <row r="667" spans="2:2">
      <c r="B667" t="str">
        <f t="shared" si="10"/>
        <v/>
      </c>
    </row>
    <row r="668" spans="2:2">
      <c r="B668" t="str">
        <f t="shared" si="10"/>
        <v/>
      </c>
    </row>
    <row r="669" spans="2:2">
      <c r="B669" t="str">
        <f t="shared" si="10"/>
        <v/>
      </c>
    </row>
    <row r="670" spans="2:2">
      <c r="B670" t="str">
        <f t="shared" si="10"/>
        <v/>
      </c>
    </row>
    <row r="671" spans="2:2">
      <c r="B671" t="str">
        <f t="shared" si="10"/>
        <v/>
      </c>
    </row>
    <row r="672" spans="2:2">
      <c r="B672" t="str">
        <f t="shared" si="10"/>
        <v/>
      </c>
    </row>
    <row r="673" spans="2:2">
      <c r="B673" t="str">
        <f t="shared" si="10"/>
        <v/>
      </c>
    </row>
    <row r="674" spans="2:2">
      <c r="B674" t="str">
        <f t="shared" si="10"/>
        <v/>
      </c>
    </row>
    <row r="675" spans="2:2">
      <c r="B675" t="str">
        <f t="shared" si="10"/>
        <v/>
      </c>
    </row>
    <row r="676" spans="2:2">
      <c r="B676" t="str">
        <f t="shared" si="10"/>
        <v/>
      </c>
    </row>
    <row r="677" spans="2:2">
      <c r="B677" t="str">
        <f t="shared" si="10"/>
        <v/>
      </c>
    </row>
    <row r="678" spans="2:2">
      <c r="B678" t="str">
        <f t="shared" si="10"/>
        <v/>
      </c>
    </row>
    <row r="679" spans="2:2">
      <c r="B679" t="str">
        <f t="shared" si="10"/>
        <v/>
      </c>
    </row>
    <row r="680" spans="2:2">
      <c r="B680" t="str">
        <f t="shared" si="10"/>
        <v/>
      </c>
    </row>
    <row r="681" spans="2:2">
      <c r="B681" t="str">
        <f t="shared" si="10"/>
        <v/>
      </c>
    </row>
    <row r="682" spans="2:2">
      <c r="B682" t="str">
        <f t="shared" si="10"/>
        <v/>
      </c>
    </row>
    <row r="683" spans="2:2">
      <c r="B683" t="str">
        <f t="shared" si="10"/>
        <v/>
      </c>
    </row>
    <row r="684" spans="2:2">
      <c r="B684" t="str">
        <f t="shared" si="10"/>
        <v/>
      </c>
    </row>
    <row r="685" spans="2:2">
      <c r="B685" t="str">
        <f t="shared" si="10"/>
        <v/>
      </c>
    </row>
    <row r="686" spans="2:2">
      <c r="B686" t="str">
        <f t="shared" si="10"/>
        <v/>
      </c>
    </row>
    <row r="687" spans="2:2">
      <c r="B687" t="str">
        <f t="shared" si="10"/>
        <v/>
      </c>
    </row>
    <row r="688" spans="2:2">
      <c r="B688" t="str">
        <f t="shared" si="10"/>
        <v/>
      </c>
    </row>
    <row r="689" spans="2:2">
      <c r="B689" t="str">
        <f t="shared" si="10"/>
        <v/>
      </c>
    </row>
    <row r="690" spans="2:2">
      <c r="B690" t="str">
        <f t="shared" si="10"/>
        <v/>
      </c>
    </row>
    <row r="691" spans="2:2">
      <c r="B691" t="str">
        <f t="shared" si="10"/>
        <v/>
      </c>
    </row>
    <row r="692" spans="2:2">
      <c r="B692" t="str">
        <f t="shared" si="10"/>
        <v/>
      </c>
    </row>
    <row r="693" spans="2:2">
      <c r="B693" t="str">
        <f t="shared" si="10"/>
        <v/>
      </c>
    </row>
    <row r="694" spans="2:2">
      <c r="B694" t="str">
        <f t="shared" si="10"/>
        <v/>
      </c>
    </row>
    <row r="695" spans="2:2">
      <c r="B695" t="str">
        <f t="shared" si="10"/>
        <v/>
      </c>
    </row>
    <row r="696" spans="2:2">
      <c r="B696" t="str">
        <f t="shared" si="10"/>
        <v/>
      </c>
    </row>
    <row r="697" spans="2:2">
      <c r="B697" t="str">
        <f t="shared" si="10"/>
        <v/>
      </c>
    </row>
    <row r="698" spans="2:2">
      <c r="B698" t="str">
        <f t="shared" si="10"/>
        <v/>
      </c>
    </row>
    <row r="699" spans="2:2">
      <c r="B699" t="str">
        <f t="shared" si="10"/>
        <v/>
      </c>
    </row>
    <row r="700" spans="2:2">
      <c r="B700" t="str">
        <f t="shared" si="10"/>
        <v/>
      </c>
    </row>
    <row r="701" spans="2:2">
      <c r="B701" t="str">
        <f t="shared" si="10"/>
        <v/>
      </c>
    </row>
    <row r="702" spans="2:2">
      <c r="B702" t="str">
        <f t="shared" si="10"/>
        <v/>
      </c>
    </row>
    <row r="703" spans="2:2">
      <c r="B703" t="str">
        <f t="shared" si="10"/>
        <v/>
      </c>
    </row>
    <row r="704" spans="2:2">
      <c r="B704" t="str">
        <f t="shared" si="10"/>
        <v/>
      </c>
    </row>
    <row r="705" spans="2:2">
      <c r="B705" t="str">
        <f t="shared" si="10"/>
        <v/>
      </c>
    </row>
    <row r="706" spans="2:2">
      <c r="B706" t="str">
        <f t="shared" si="10"/>
        <v/>
      </c>
    </row>
    <row r="707" spans="2:2">
      <c r="B707" t="str">
        <f t="shared" si="10"/>
        <v/>
      </c>
    </row>
    <row r="708" spans="2:2">
      <c r="B708" t="str">
        <f t="shared" si="10"/>
        <v/>
      </c>
    </row>
    <row r="709" spans="2:2">
      <c r="B709" t="str">
        <f t="shared" ref="B709:B772" si="11">IFERROR(RIGHT(TRIM(A709),LEN(TRIM(A709))-FIND(" ",TRIM(A709),1)),"")</f>
        <v/>
      </c>
    </row>
    <row r="710" spans="2:2">
      <c r="B710" t="str">
        <f t="shared" si="11"/>
        <v/>
      </c>
    </row>
    <row r="711" spans="2:2">
      <c r="B711" t="str">
        <f t="shared" si="11"/>
        <v/>
      </c>
    </row>
    <row r="712" spans="2:2">
      <c r="B712" t="str">
        <f t="shared" si="11"/>
        <v/>
      </c>
    </row>
    <row r="713" spans="2:2">
      <c r="B713" t="str">
        <f t="shared" si="11"/>
        <v/>
      </c>
    </row>
    <row r="714" spans="2:2">
      <c r="B714" t="str">
        <f t="shared" si="11"/>
        <v/>
      </c>
    </row>
    <row r="715" spans="2:2">
      <c r="B715" t="str">
        <f t="shared" si="11"/>
        <v/>
      </c>
    </row>
    <row r="716" spans="2:2">
      <c r="B716" t="str">
        <f t="shared" si="11"/>
        <v/>
      </c>
    </row>
    <row r="717" spans="2:2">
      <c r="B717" t="str">
        <f t="shared" si="11"/>
        <v/>
      </c>
    </row>
    <row r="718" spans="2:2">
      <c r="B718" t="str">
        <f t="shared" si="11"/>
        <v/>
      </c>
    </row>
    <row r="719" spans="2:2">
      <c r="B719" t="str">
        <f t="shared" si="11"/>
        <v/>
      </c>
    </row>
    <row r="720" spans="2:2">
      <c r="B720" t="str">
        <f t="shared" si="11"/>
        <v/>
      </c>
    </row>
    <row r="721" spans="2:2">
      <c r="B721" t="str">
        <f t="shared" si="11"/>
        <v/>
      </c>
    </row>
    <row r="722" spans="2:2">
      <c r="B722" t="str">
        <f t="shared" si="11"/>
        <v/>
      </c>
    </row>
    <row r="723" spans="2:2">
      <c r="B723" t="str">
        <f t="shared" si="11"/>
        <v/>
      </c>
    </row>
    <row r="724" spans="2:2">
      <c r="B724" t="str">
        <f t="shared" si="11"/>
        <v/>
      </c>
    </row>
    <row r="725" spans="2:2">
      <c r="B725" t="str">
        <f t="shared" si="11"/>
        <v/>
      </c>
    </row>
    <row r="726" spans="2:2">
      <c r="B726" t="str">
        <f t="shared" si="11"/>
        <v/>
      </c>
    </row>
    <row r="727" spans="2:2">
      <c r="B727" t="str">
        <f t="shared" si="11"/>
        <v/>
      </c>
    </row>
    <row r="728" spans="2:2">
      <c r="B728" t="str">
        <f t="shared" si="11"/>
        <v/>
      </c>
    </row>
    <row r="729" spans="2:2">
      <c r="B729" t="str">
        <f t="shared" si="11"/>
        <v/>
      </c>
    </row>
    <row r="730" spans="2:2">
      <c r="B730" t="str">
        <f t="shared" si="11"/>
        <v/>
      </c>
    </row>
    <row r="731" spans="2:2">
      <c r="B731" t="str">
        <f t="shared" si="11"/>
        <v/>
      </c>
    </row>
    <row r="732" spans="2:2">
      <c r="B732" t="str">
        <f t="shared" si="11"/>
        <v/>
      </c>
    </row>
    <row r="733" spans="2:2">
      <c r="B733" t="str">
        <f t="shared" si="11"/>
        <v/>
      </c>
    </row>
    <row r="734" spans="2:2">
      <c r="B734" t="str">
        <f t="shared" si="11"/>
        <v/>
      </c>
    </row>
    <row r="735" spans="2:2">
      <c r="B735" t="str">
        <f t="shared" si="11"/>
        <v/>
      </c>
    </row>
    <row r="736" spans="2:2">
      <c r="B736" t="str">
        <f t="shared" si="11"/>
        <v/>
      </c>
    </row>
    <row r="737" spans="2:2">
      <c r="B737" t="str">
        <f t="shared" si="11"/>
        <v/>
      </c>
    </row>
    <row r="738" spans="2:2">
      <c r="B738" t="str">
        <f t="shared" si="11"/>
        <v/>
      </c>
    </row>
    <row r="739" spans="2:2">
      <c r="B739" t="str">
        <f t="shared" si="11"/>
        <v/>
      </c>
    </row>
    <row r="740" spans="2:2">
      <c r="B740" t="str">
        <f t="shared" si="11"/>
        <v/>
      </c>
    </row>
    <row r="741" spans="2:2">
      <c r="B741" t="str">
        <f t="shared" si="11"/>
        <v/>
      </c>
    </row>
    <row r="742" spans="2:2">
      <c r="B742" t="str">
        <f t="shared" si="11"/>
        <v/>
      </c>
    </row>
    <row r="743" spans="2:2">
      <c r="B743" t="str">
        <f t="shared" si="11"/>
        <v/>
      </c>
    </row>
    <row r="744" spans="2:2">
      <c r="B744" t="str">
        <f t="shared" si="11"/>
        <v/>
      </c>
    </row>
    <row r="745" spans="2:2">
      <c r="B745" t="str">
        <f t="shared" si="11"/>
        <v/>
      </c>
    </row>
    <row r="746" spans="2:2">
      <c r="B746" t="str">
        <f t="shared" si="11"/>
        <v/>
      </c>
    </row>
    <row r="747" spans="2:2">
      <c r="B747" t="str">
        <f t="shared" si="11"/>
        <v/>
      </c>
    </row>
    <row r="748" spans="2:2">
      <c r="B748" t="str">
        <f t="shared" si="11"/>
        <v/>
      </c>
    </row>
    <row r="749" spans="2:2">
      <c r="B749" t="str">
        <f t="shared" si="11"/>
        <v/>
      </c>
    </row>
    <row r="750" spans="2:2">
      <c r="B750" t="str">
        <f t="shared" si="11"/>
        <v/>
      </c>
    </row>
    <row r="751" spans="2:2">
      <c r="B751" t="str">
        <f t="shared" si="11"/>
        <v/>
      </c>
    </row>
    <row r="752" spans="2:2">
      <c r="B752" t="str">
        <f t="shared" si="11"/>
        <v/>
      </c>
    </row>
    <row r="753" spans="2:2">
      <c r="B753" t="str">
        <f t="shared" si="11"/>
        <v/>
      </c>
    </row>
    <row r="754" spans="2:2">
      <c r="B754" t="str">
        <f t="shared" si="11"/>
        <v/>
      </c>
    </row>
    <row r="755" spans="2:2">
      <c r="B755" t="str">
        <f t="shared" si="11"/>
        <v/>
      </c>
    </row>
    <row r="756" spans="2:2">
      <c r="B756" t="str">
        <f t="shared" si="11"/>
        <v/>
      </c>
    </row>
    <row r="757" spans="2:2">
      <c r="B757" t="str">
        <f t="shared" si="11"/>
        <v/>
      </c>
    </row>
    <row r="758" spans="2:2">
      <c r="B758" t="str">
        <f t="shared" si="11"/>
        <v/>
      </c>
    </row>
    <row r="759" spans="2:2">
      <c r="B759" t="str">
        <f t="shared" si="11"/>
        <v/>
      </c>
    </row>
    <row r="760" spans="2:2">
      <c r="B760" t="str">
        <f t="shared" si="11"/>
        <v/>
      </c>
    </row>
    <row r="761" spans="2:2">
      <c r="B761" t="str">
        <f t="shared" si="11"/>
        <v/>
      </c>
    </row>
    <row r="762" spans="2:2">
      <c r="B762" t="str">
        <f t="shared" si="11"/>
        <v/>
      </c>
    </row>
    <row r="763" spans="2:2">
      <c r="B763" t="str">
        <f t="shared" si="11"/>
        <v/>
      </c>
    </row>
    <row r="764" spans="2:2">
      <c r="B764" t="str">
        <f t="shared" si="11"/>
        <v/>
      </c>
    </row>
    <row r="765" spans="2:2">
      <c r="B765" t="str">
        <f t="shared" si="11"/>
        <v/>
      </c>
    </row>
    <row r="766" spans="2:2">
      <c r="B766" t="str">
        <f t="shared" si="11"/>
        <v/>
      </c>
    </row>
    <row r="767" spans="2:2">
      <c r="B767" t="str">
        <f t="shared" si="11"/>
        <v/>
      </c>
    </row>
    <row r="768" spans="2:2">
      <c r="B768" t="str">
        <f t="shared" si="11"/>
        <v/>
      </c>
    </row>
    <row r="769" spans="2:2">
      <c r="B769" t="str">
        <f t="shared" si="11"/>
        <v/>
      </c>
    </row>
    <row r="770" spans="2:2">
      <c r="B770" t="str">
        <f t="shared" si="11"/>
        <v/>
      </c>
    </row>
    <row r="771" spans="2:2">
      <c r="B771" t="str">
        <f t="shared" si="11"/>
        <v/>
      </c>
    </row>
    <row r="772" spans="2:2">
      <c r="B772" t="str">
        <f t="shared" si="11"/>
        <v/>
      </c>
    </row>
    <row r="773" spans="2:2">
      <c r="B773" t="str">
        <f t="shared" ref="B773:B836" si="12">IFERROR(RIGHT(TRIM(A773),LEN(TRIM(A773))-FIND(" ",TRIM(A773),1)),"")</f>
        <v/>
      </c>
    </row>
    <row r="774" spans="2:2">
      <c r="B774" t="str">
        <f t="shared" si="12"/>
        <v/>
      </c>
    </row>
    <row r="775" spans="2:2">
      <c r="B775" t="str">
        <f t="shared" si="12"/>
        <v/>
      </c>
    </row>
    <row r="776" spans="2:2">
      <c r="B776" t="str">
        <f t="shared" si="12"/>
        <v/>
      </c>
    </row>
    <row r="777" spans="2:2">
      <c r="B777" t="str">
        <f t="shared" si="12"/>
        <v/>
      </c>
    </row>
    <row r="778" spans="2:2">
      <c r="B778" t="str">
        <f t="shared" si="12"/>
        <v/>
      </c>
    </row>
    <row r="779" spans="2:2">
      <c r="B779" t="str">
        <f t="shared" si="12"/>
        <v/>
      </c>
    </row>
    <row r="780" spans="2:2">
      <c r="B780" t="str">
        <f t="shared" si="12"/>
        <v/>
      </c>
    </row>
    <row r="781" spans="2:2">
      <c r="B781" t="str">
        <f t="shared" si="12"/>
        <v/>
      </c>
    </row>
    <row r="782" spans="2:2">
      <c r="B782" t="str">
        <f t="shared" si="12"/>
        <v/>
      </c>
    </row>
    <row r="783" spans="2:2">
      <c r="B783" t="str">
        <f t="shared" si="12"/>
        <v/>
      </c>
    </row>
    <row r="784" spans="2:2">
      <c r="B784" t="str">
        <f t="shared" si="12"/>
        <v/>
      </c>
    </row>
    <row r="785" spans="2:2">
      <c r="B785" t="str">
        <f t="shared" si="12"/>
        <v/>
      </c>
    </row>
    <row r="786" spans="2:2">
      <c r="B786" t="str">
        <f t="shared" si="12"/>
        <v/>
      </c>
    </row>
    <row r="787" spans="2:2">
      <c r="B787" t="str">
        <f t="shared" si="12"/>
        <v/>
      </c>
    </row>
    <row r="788" spans="2:2">
      <c r="B788" t="str">
        <f t="shared" si="12"/>
        <v/>
      </c>
    </row>
    <row r="789" spans="2:2">
      <c r="B789" t="str">
        <f t="shared" si="12"/>
        <v/>
      </c>
    </row>
    <row r="790" spans="2:2">
      <c r="B790" t="str">
        <f t="shared" si="12"/>
        <v/>
      </c>
    </row>
    <row r="791" spans="2:2">
      <c r="B791" t="str">
        <f t="shared" si="12"/>
        <v/>
      </c>
    </row>
    <row r="792" spans="2:2">
      <c r="B792" t="str">
        <f t="shared" si="12"/>
        <v/>
      </c>
    </row>
    <row r="793" spans="2:2">
      <c r="B793" t="str">
        <f t="shared" si="12"/>
        <v/>
      </c>
    </row>
    <row r="794" spans="2:2">
      <c r="B794" t="str">
        <f t="shared" si="12"/>
        <v/>
      </c>
    </row>
    <row r="795" spans="2:2">
      <c r="B795" t="str">
        <f t="shared" si="12"/>
        <v/>
      </c>
    </row>
    <row r="796" spans="2:2">
      <c r="B796" t="str">
        <f t="shared" si="12"/>
        <v/>
      </c>
    </row>
    <row r="797" spans="2:2">
      <c r="B797" t="str">
        <f t="shared" si="12"/>
        <v/>
      </c>
    </row>
    <row r="798" spans="2:2">
      <c r="B798" t="str">
        <f t="shared" si="12"/>
        <v/>
      </c>
    </row>
    <row r="799" spans="2:2">
      <c r="B799" t="str">
        <f t="shared" si="12"/>
        <v/>
      </c>
    </row>
    <row r="800" spans="2:2">
      <c r="B800" t="str">
        <f t="shared" si="12"/>
        <v/>
      </c>
    </row>
    <row r="801" spans="2:2">
      <c r="B801" t="str">
        <f t="shared" si="12"/>
        <v/>
      </c>
    </row>
    <row r="802" spans="2:2">
      <c r="B802" t="str">
        <f t="shared" si="12"/>
        <v/>
      </c>
    </row>
    <row r="803" spans="2:2">
      <c r="B803" t="str">
        <f t="shared" si="12"/>
        <v/>
      </c>
    </row>
    <row r="804" spans="2:2">
      <c r="B804" t="str">
        <f t="shared" si="12"/>
        <v/>
      </c>
    </row>
    <row r="805" spans="2:2">
      <c r="B805" t="str">
        <f t="shared" si="12"/>
        <v/>
      </c>
    </row>
    <row r="806" spans="2:2">
      <c r="B806" t="str">
        <f t="shared" si="12"/>
        <v/>
      </c>
    </row>
    <row r="807" spans="2:2">
      <c r="B807" t="str">
        <f t="shared" si="12"/>
        <v/>
      </c>
    </row>
    <row r="808" spans="2:2">
      <c r="B808" t="str">
        <f t="shared" si="12"/>
        <v/>
      </c>
    </row>
    <row r="809" spans="2:2">
      <c r="B809" t="str">
        <f t="shared" si="12"/>
        <v/>
      </c>
    </row>
    <row r="810" spans="2:2">
      <c r="B810" t="str">
        <f t="shared" si="12"/>
        <v/>
      </c>
    </row>
    <row r="811" spans="2:2">
      <c r="B811" t="str">
        <f t="shared" si="12"/>
        <v/>
      </c>
    </row>
    <row r="812" spans="2:2">
      <c r="B812" t="str">
        <f t="shared" si="12"/>
        <v/>
      </c>
    </row>
    <row r="813" spans="2:2">
      <c r="B813" t="str">
        <f t="shared" si="12"/>
        <v/>
      </c>
    </row>
    <row r="814" spans="2:2">
      <c r="B814" t="str">
        <f t="shared" si="12"/>
        <v/>
      </c>
    </row>
    <row r="815" spans="2:2">
      <c r="B815" t="str">
        <f t="shared" si="12"/>
        <v/>
      </c>
    </row>
    <row r="816" spans="2:2">
      <c r="B816" t="str">
        <f t="shared" si="12"/>
        <v/>
      </c>
    </row>
    <row r="817" spans="2:2">
      <c r="B817" t="str">
        <f t="shared" si="12"/>
        <v/>
      </c>
    </row>
    <row r="818" spans="2:2">
      <c r="B818" t="str">
        <f t="shared" si="12"/>
        <v/>
      </c>
    </row>
    <row r="819" spans="2:2">
      <c r="B819" t="str">
        <f t="shared" si="12"/>
        <v/>
      </c>
    </row>
    <row r="820" spans="2:2">
      <c r="B820" t="str">
        <f t="shared" si="12"/>
        <v/>
      </c>
    </row>
    <row r="821" spans="2:2">
      <c r="B821" t="str">
        <f t="shared" si="12"/>
        <v/>
      </c>
    </row>
    <row r="822" spans="2:2">
      <c r="B822" t="str">
        <f t="shared" si="12"/>
        <v/>
      </c>
    </row>
    <row r="823" spans="2:2">
      <c r="B823" t="str">
        <f t="shared" si="12"/>
        <v/>
      </c>
    </row>
    <row r="824" spans="2:2">
      <c r="B824" t="str">
        <f t="shared" si="12"/>
        <v/>
      </c>
    </row>
    <row r="825" spans="2:2">
      <c r="B825" t="str">
        <f t="shared" si="12"/>
        <v/>
      </c>
    </row>
    <row r="826" spans="2:2">
      <c r="B826" t="str">
        <f t="shared" si="12"/>
        <v/>
      </c>
    </row>
    <row r="827" spans="2:2">
      <c r="B827" t="str">
        <f t="shared" si="12"/>
        <v/>
      </c>
    </row>
    <row r="828" spans="2:2">
      <c r="B828" t="str">
        <f t="shared" si="12"/>
        <v/>
      </c>
    </row>
    <row r="829" spans="2:2">
      <c r="B829" t="str">
        <f t="shared" si="12"/>
        <v/>
      </c>
    </row>
    <row r="830" spans="2:2">
      <c r="B830" t="str">
        <f t="shared" si="12"/>
        <v/>
      </c>
    </row>
    <row r="831" spans="2:2">
      <c r="B831" t="str">
        <f t="shared" si="12"/>
        <v/>
      </c>
    </row>
    <row r="832" spans="2:2">
      <c r="B832" t="str">
        <f t="shared" si="12"/>
        <v/>
      </c>
    </row>
    <row r="833" spans="2:2">
      <c r="B833" t="str">
        <f t="shared" si="12"/>
        <v/>
      </c>
    </row>
    <row r="834" spans="2:2">
      <c r="B834" t="str">
        <f t="shared" si="12"/>
        <v/>
      </c>
    </row>
    <row r="835" spans="2:2">
      <c r="B835" t="str">
        <f t="shared" si="12"/>
        <v/>
      </c>
    </row>
    <row r="836" spans="2:2">
      <c r="B836" t="str">
        <f t="shared" si="12"/>
        <v/>
      </c>
    </row>
    <row r="837" spans="2:2">
      <c r="B837" t="str">
        <f t="shared" ref="B837:B900" si="13">IFERROR(RIGHT(TRIM(A837),LEN(TRIM(A837))-FIND(" ",TRIM(A837),1)),"")</f>
        <v/>
      </c>
    </row>
    <row r="838" spans="2:2">
      <c r="B838" t="str">
        <f t="shared" si="13"/>
        <v/>
      </c>
    </row>
    <row r="839" spans="2:2">
      <c r="B839" t="str">
        <f t="shared" si="13"/>
        <v/>
      </c>
    </row>
    <row r="840" spans="2:2">
      <c r="B840" t="str">
        <f t="shared" si="13"/>
        <v/>
      </c>
    </row>
    <row r="841" spans="2:2">
      <c r="B841" t="str">
        <f t="shared" si="13"/>
        <v/>
      </c>
    </row>
    <row r="842" spans="2:2">
      <c r="B842" t="str">
        <f t="shared" si="13"/>
        <v/>
      </c>
    </row>
    <row r="843" spans="2:2">
      <c r="B843" t="str">
        <f t="shared" si="13"/>
        <v/>
      </c>
    </row>
    <row r="844" spans="2:2">
      <c r="B844" t="str">
        <f t="shared" si="13"/>
        <v/>
      </c>
    </row>
    <row r="845" spans="2:2">
      <c r="B845" t="str">
        <f t="shared" si="13"/>
        <v/>
      </c>
    </row>
    <row r="846" spans="2:2">
      <c r="B846" t="str">
        <f t="shared" si="13"/>
        <v/>
      </c>
    </row>
    <row r="847" spans="2:2">
      <c r="B847" t="str">
        <f t="shared" si="13"/>
        <v/>
      </c>
    </row>
    <row r="848" spans="2:2">
      <c r="B848" t="str">
        <f t="shared" si="13"/>
        <v/>
      </c>
    </row>
    <row r="849" spans="2:2">
      <c r="B849" t="str">
        <f t="shared" si="13"/>
        <v/>
      </c>
    </row>
    <row r="850" spans="2:2">
      <c r="B850" t="str">
        <f t="shared" si="13"/>
        <v/>
      </c>
    </row>
    <row r="851" spans="2:2">
      <c r="B851" t="str">
        <f t="shared" si="13"/>
        <v/>
      </c>
    </row>
    <row r="852" spans="2:2">
      <c r="B852" t="str">
        <f t="shared" si="13"/>
        <v/>
      </c>
    </row>
    <row r="853" spans="2:2">
      <c r="B853" t="str">
        <f t="shared" si="13"/>
        <v/>
      </c>
    </row>
    <row r="854" spans="2:2">
      <c r="B854" t="str">
        <f t="shared" si="13"/>
        <v/>
      </c>
    </row>
    <row r="855" spans="2:2">
      <c r="B855" t="str">
        <f t="shared" si="13"/>
        <v/>
      </c>
    </row>
    <row r="856" spans="2:2">
      <c r="B856" t="str">
        <f t="shared" si="13"/>
        <v/>
      </c>
    </row>
    <row r="857" spans="2:2">
      <c r="B857" t="str">
        <f t="shared" si="13"/>
        <v/>
      </c>
    </row>
    <row r="858" spans="2:2">
      <c r="B858" t="str">
        <f t="shared" si="13"/>
        <v/>
      </c>
    </row>
    <row r="859" spans="2:2">
      <c r="B859" t="str">
        <f t="shared" si="13"/>
        <v/>
      </c>
    </row>
    <row r="860" spans="2:2">
      <c r="B860" t="str">
        <f t="shared" si="13"/>
        <v/>
      </c>
    </row>
    <row r="861" spans="2:2">
      <c r="B861" t="str">
        <f t="shared" si="13"/>
        <v/>
      </c>
    </row>
    <row r="862" spans="2:2">
      <c r="B862" t="str">
        <f t="shared" si="13"/>
        <v/>
      </c>
    </row>
    <row r="863" spans="2:2">
      <c r="B863" t="str">
        <f t="shared" si="13"/>
        <v/>
      </c>
    </row>
    <row r="864" spans="2:2">
      <c r="B864" t="str">
        <f t="shared" si="13"/>
        <v/>
      </c>
    </row>
    <row r="865" spans="2:2">
      <c r="B865" t="str">
        <f t="shared" si="13"/>
        <v/>
      </c>
    </row>
    <row r="866" spans="2:2">
      <c r="B866" t="str">
        <f t="shared" si="13"/>
        <v/>
      </c>
    </row>
    <row r="867" spans="2:2">
      <c r="B867" t="str">
        <f t="shared" si="13"/>
        <v/>
      </c>
    </row>
    <row r="868" spans="2:2">
      <c r="B868" t="str">
        <f t="shared" si="13"/>
        <v/>
      </c>
    </row>
    <row r="869" spans="2:2">
      <c r="B869" t="str">
        <f t="shared" si="13"/>
        <v/>
      </c>
    </row>
    <row r="870" spans="2:2">
      <c r="B870" t="str">
        <f t="shared" si="13"/>
        <v/>
      </c>
    </row>
    <row r="871" spans="2:2">
      <c r="B871" t="str">
        <f t="shared" si="13"/>
        <v/>
      </c>
    </row>
    <row r="872" spans="2:2">
      <c r="B872" t="str">
        <f t="shared" si="13"/>
        <v/>
      </c>
    </row>
    <row r="873" spans="2:2">
      <c r="B873" t="str">
        <f t="shared" si="13"/>
        <v/>
      </c>
    </row>
    <row r="874" spans="2:2">
      <c r="B874" t="str">
        <f t="shared" si="13"/>
        <v/>
      </c>
    </row>
    <row r="875" spans="2:2">
      <c r="B875" t="str">
        <f t="shared" si="13"/>
        <v/>
      </c>
    </row>
    <row r="876" spans="2:2">
      <c r="B876" t="str">
        <f t="shared" si="13"/>
        <v/>
      </c>
    </row>
    <row r="877" spans="2:2">
      <c r="B877" t="str">
        <f t="shared" si="13"/>
        <v/>
      </c>
    </row>
    <row r="878" spans="2:2">
      <c r="B878" t="str">
        <f t="shared" si="13"/>
        <v/>
      </c>
    </row>
    <row r="879" spans="2:2">
      <c r="B879" t="str">
        <f t="shared" si="13"/>
        <v/>
      </c>
    </row>
    <row r="880" spans="2:2">
      <c r="B880" t="str">
        <f t="shared" si="13"/>
        <v/>
      </c>
    </row>
    <row r="881" spans="2:2">
      <c r="B881" t="str">
        <f t="shared" si="13"/>
        <v/>
      </c>
    </row>
    <row r="882" spans="2:2">
      <c r="B882" t="str">
        <f t="shared" si="13"/>
        <v/>
      </c>
    </row>
    <row r="883" spans="2:2">
      <c r="B883" t="str">
        <f t="shared" si="13"/>
        <v/>
      </c>
    </row>
    <row r="884" spans="2:2">
      <c r="B884" t="str">
        <f t="shared" si="13"/>
        <v/>
      </c>
    </row>
    <row r="885" spans="2:2">
      <c r="B885" t="str">
        <f t="shared" si="13"/>
        <v/>
      </c>
    </row>
    <row r="886" spans="2:2">
      <c r="B886" t="str">
        <f t="shared" si="13"/>
        <v/>
      </c>
    </row>
    <row r="887" spans="2:2">
      <c r="B887" t="str">
        <f t="shared" si="13"/>
        <v/>
      </c>
    </row>
    <row r="888" spans="2:2">
      <c r="B888" t="str">
        <f t="shared" si="13"/>
        <v/>
      </c>
    </row>
    <row r="889" spans="2:2">
      <c r="B889" t="str">
        <f t="shared" si="13"/>
        <v/>
      </c>
    </row>
    <row r="890" spans="2:2">
      <c r="B890" t="str">
        <f t="shared" si="13"/>
        <v/>
      </c>
    </row>
    <row r="891" spans="2:2">
      <c r="B891" t="str">
        <f t="shared" si="13"/>
        <v/>
      </c>
    </row>
    <row r="892" spans="2:2">
      <c r="B892" t="str">
        <f t="shared" si="13"/>
        <v/>
      </c>
    </row>
    <row r="893" spans="2:2">
      <c r="B893" t="str">
        <f t="shared" si="13"/>
        <v/>
      </c>
    </row>
    <row r="894" spans="2:2">
      <c r="B894" t="str">
        <f t="shared" si="13"/>
        <v/>
      </c>
    </row>
    <row r="895" spans="2:2">
      <c r="B895" t="str">
        <f t="shared" si="13"/>
        <v/>
      </c>
    </row>
    <row r="896" spans="2:2">
      <c r="B896" t="str">
        <f t="shared" si="13"/>
        <v/>
      </c>
    </row>
    <row r="897" spans="2:2">
      <c r="B897" t="str">
        <f t="shared" si="13"/>
        <v/>
      </c>
    </row>
    <row r="898" spans="2:2">
      <c r="B898" t="str">
        <f t="shared" si="13"/>
        <v/>
      </c>
    </row>
    <row r="899" spans="2:2">
      <c r="B899" t="str">
        <f t="shared" si="13"/>
        <v/>
      </c>
    </row>
    <row r="900" spans="2:2">
      <c r="B900" t="str">
        <f t="shared" si="13"/>
        <v/>
      </c>
    </row>
    <row r="901" spans="2:2">
      <c r="B901" t="str">
        <f t="shared" ref="B901:B964" si="14">IFERROR(RIGHT(TRIM(A901),LEN(TRIM(A901))-FIND(" ",TRIM(A901),1)),"")</f>
        <v/>
      </c>
    </row>
    <row r="902" spans="2:2">
      <c r="B902" t="str">
        <f t="shared" si="14"/>
        <v/>
      </c>
    </row>
    <row r="903" spans="2:2">
      <c r="B903" t="str">
        <f t="shared" si="14"/>
        <v/>
      </c>
    </row>
    <row r="904" spans="2:2">
      <c r="B904" t="str">
        <f t="shared" si="14"/>
        <v/>
      </c>
    </row>
    <row r="905" spans="2:2">
      <c r="B905" t="str">
        <f t="shared" si="14"/>
        <v/>
      </c>
    </row>
    <row r="906" spans="2:2">
      <c r="B906" t="str">
        <f t="shared" si="14"/>
        <v/>
      </c>
    </row>
    <row r="907" spans="2:2">
      <c r="B907" t="str">
        <f t="shared" si="14"/>
        <v/>
      </c>
    </row>
    <row r="908" spans="2:2">
      <c r="B908" t="str">
        <f t="shared" si="14"/>
        <v/>
      </c>
    </row>
    <row r="909" spans="2:2">
      <c r="B909" t="str">
        <f t="shared" si="14"/>
        <v/>
      </c>
    </row>
    <row r="910" spans="2:2">
      <c r="B910" t="str">
        <f t="shared" si="14"/>
        <v/>
      </c>
    </row>
    <row r="911" spans="2:2">
      <c r="B911" t="str">
        <f t="shared" si="14"/>
        <v/>
      </c>
    </row>
    <row r="912" spans="2:2">
      <c r="B912" t="str">
        <f t="shared" si="14"/>
        <v/>
      </c>
    </row>
    <row r="913" spans="2:2">
      <c r="B913" t="str">
        <f t="shared" si="14"/>
        <v/>
      </c>
    </row>
    <row r="914" spans="2:2">
      <c r="B914" t="str">
        <f t="shared" si="14"/>
        <v/>
      </c>
    </row>
    <row r="915" spans="2:2">
      <c r="B915" t="str">
        <f t="shared" si="14"/>
        <v/>
      </c>
    </row>
    <row r="916" spans="2:2">
      <c r="B916" t="str">
        <f t="shared" si="14"/>
        <v/>
      </c>
    </row>
    <row r="917" spans="2:2">
      <c r="B917" t="str">
        <f t="shared" si="14"/>
        <v/>
      </c>
    </row>
    <row r="918" spans="2:2">
      <c r="B918" t="str">
        <f t="shared" si="14"/>
        <v/>
      </c>
    </row>
    <row r="919" spans="2:2">
      <c r="B919" t="str">
        <f t="shared" si="14"/>
        <v/>
      </c>
    </row>
    <row r="920" spans="2:2">
      <c r="B920" t="str">
        <f t="shared" si="14"/>
        <v/>
      </c>
    </row>
    <row r="921" spans="2:2">
      <c r="B921" t="str">
        <f t="shared" si="14"/>
        <v/>
      </c>
    </row>
    <row r="922" spans="2:2">
      <c r="B922" t="str">
        <f t="shared" si="14"/>
        <v/>
      </c>
    </row>
    <row r="923" spans="2:2">
      <c r="B923" t="str">
        <f t="shared" si="14"/>
        <v/>
      </c>
    </row>
    <row r="924" spans="2:2">
      <c r="B924" t="str">
        <f t="shared" si="14"/>
        <v/>
      </c>
    </row>
    <row r="925" spans="2:2">
      <c r="B925" t="str">
        <f t="shared" si="14"/>
        <v/>
      </c>
    </row>
    <row r="926" spans="2:2">
      <c r="B926" t="str">
        <f t="shared" si="14"/>
        <v/>
      </c>
    </row>
    <row r="927" spans="2:2">
      <c r="B927" t="str">
        <f t="shared" si="14"/>
        <v/>
      </c>
    </row>
    <row r="928" spans="2:2">
      <c r="B928" t="str">
        <f t="shared" si="14"/>
        <v/>
      </c>
    </row>
    <row r="929" spans="2:2">
      <c r="B929" t="str">
        <f t="shared" si="14"/>
        <v/>
      </c>
    </row>
    <row r="930" spans="2:2">
      <c r="B930" t="str">
        <f t="shared" si="14"/>
        <v/>
      </c>
    </row>
    <row r="931" spans="2:2">
      <c r="B931" t="str">
        <f t="shared" si="14"/>
        <v/>
      </c>
    </row>
    <row r="932" spans="2:2">
      <c r="B932" t="str">
        <f t="shared" si="14"/>
        <v/>
      </c>
    </row>
    <row r="933" spans="2:2">
      <c r="B933" t="str">
        <f t="shared" si="14"/>
        <v/>
      </c>
    </row>
    <row r="934" spans="2:2">
      <c r="B934" t="str">
        <f t="shared" si="14"/>
        <v/>
      </c>
    </row>
    <row r="935" spans="2:2">
      <c r="B935" t="str">
        <f t="shared" si="14"/>
        <v/>
      </c>
    </row>
    <row r="936" spans="2:2">
      <c r="B936" t="str">
        <f t="shared" si="14"/>
        <v/>
      </c>
    </row>
    <row r="937" spans="2:2">
      <c r="B937" t="str">
        <f t="shared" si="14"/>
        <v/>
      </c>
    </row>
    <row r="938" spans="2:2">
      <c r="B938" t="str">
        <f t="shared" si="14"/>
        <v/>
      </c>
    </row>
    <row r="939" spans="2:2">
      <c r="B939" t="str">
        <f t="shared" si="14"/>
        <v/>
      </c>
    </row>
    <row r="940" spans="2:2">
      <c r="B940" t="str">
        <f t="shared" si="14"/>
        <v/>
      </c>
    </row>
    <row r="941" spans="2:2">
      <c r="B941" t="str">
        <f t="shared" si="14"/>
        <v/>
      </c>
    </row>
    <row r="942" spans="2:2">
      <c r="B942" t="str">
        <f t="shared" si="14"/>
        <v/>
      </c>
    </row>
    <row r="943" spans="2:2">
      <c r="B943" t="str">
        <f t="shared" si="14"/>
        <v/>
      </c>
    </row>
    <row r="944" spans="2:2">
      <c r="B944" t="str">
        <f t="shared" si="14"/>
        <v/>
      </c>
    </row>
    <row r="945" spans="2:2">
      <c r="B945" t="str">
        <f t="shared" si="14"/>
        <v/>
      </c>
    </row>
    <row r="946" spans="2:2">
      <c r="B946" t="str">
        <f t="shared" si="14"/>
        <v/>
      </c>
    </row>
    <row r="947" spans="2:2">
      <c r="B947" t="str">
        <f t="shared" si="14"/>
        <v/>
      </c>
    </row>
    <row r="948" spans="2:2">
      <c r="B948" t="str">
        <f t="shared" si="14"/>
        <v/>
      </c>
    </row>
    <row r="949" spans="2:2">
      <c r="B949" t="str">
        <f t="shared" si="14"/>
        <v/>
      </c>
    </row>
    <row r="950" spans="2:2">
      <c r="B950" t="str">
        <f t="shared" si="14"/>
        <v/>
      </c>
    </row>
    <row r="951" spans="2:2">
      <c r="B951" t="str">
        <f t="shared" si="14"/>
        <v/>
      </c>
    </row>
    <row r="952" spans="2:2">
      <c r="B952" t="str">
        <f t="shared" si="14"/>
        <v/>
      </c>
    </row>
    <row r="953" spans="2:2">
      <c r="B953" t="str">
        <f t="shared" si="14"/>
        <v/>
      </c>
    </row>
    <row r="954" spans="2:2">
      <c r="B954" t="str">
        <f t="shared" si="14"/>
        <v/>
      </c>
    </row>
    <row r="955" spans="2:2">
      <c r="B955" t="str">
        <f t="shared" si="14"/>
        <v/>
      </c>
    </row>
    <row r="956" spans="2:2">
      <c r="B956" t="str">
        <f t="shared" si="14"/>
        <v/>
      </c>
    </row>
    <row r="957" spans="2:2">
      <c r="B957" t="str">
        <f t="shared" si="14"/>
        <v/>
      </c>
    </row>
    <row r="958" spans="2:2">
      <c r="B958" t="str">
        <f t="shared" si="14"/>
        <v/>
      </c>
    </row>
    <row r="959" spans="2:2">
      <c r="B959" t="str">
        <f t="shared" si="14"/>
        <v/>
      </c>
    </row>
    <row r="960" spans="2:2">
      <c r="B960" t="str">
        <f t="shared" si="14"/>
        <v/>
      </c>
    </row>
    <row r="961" spans="2:2">
      <c r="B961" t="str">
        <f t="shared" si="14"/>
        <v/>
      </c>
    </row>
    <row r="962" spans="2:2">
      <c r="B962" t="str">
        <f t="shared" si="14"/>
        <v/>
      </c>
    </row>
    <row r="963" spans="2:2">
      <c r="B963" t="str">
        <f t="shared" si="14"/>
        <v/>
      </c>
    </row>
    <row r="964" spans="2:2">
      <c r="B964" t="str">
        <f t="shared" si="14"/>
        <v/>
      </c>
    </row>
    <row r="965" spans="2:2">
      <c r="B965" t="str">
        <f t="shared" ref="B965:B1001" si="15">IFERROR(RIGHT(TRIM(A965),LEN(TRIM(A965))-FIND(" ",TRIM(A965),1)),"")</f>
        <v/>
      </c>
    </row>
    <row r="966" spans="2:2">
      <c r="B966" t="str">
        <f t="shared" si="15"/>
        <v/>
      </c>
    </row>
    <row r="967" spans="2:2">
      <c r="B967" t="str">
        <f t="shared" si="15"/>
        <v/>
      </c>
    </row>
    <row r="968" spans="2:2">
      <c r="B968" t="str">
        <f t="shared" si="15"/>
        <v/>
      </c>
    </row>
    <row r="969" spans="2:2">
      <c r="B969" t="str">
        <f t="shared" si="15"/>
        <v/>
      </c>
    </row>
    <row r="970" spans="2:2">
      <c r="B970" t="str">
        <f t="shared" si="15"/>
        <v/>
      </c>
    </row>
    <row r="971" spans="2:2">
      <c r="B971" t="str">
        <f t="shared" si="15"/>
        <v/>
      </c>
    </row>
    <row r="972" spans="2:2">
      <c r="B972" t="str">
        <f t="shared" si="15"/>
        <v/>
      </c>
    </row>
    <row r="973" spans="2:2">
      <c r="B973" t="str">
        <f t="shared" si="15"/>
        <v/>
      </c>
    </row>
    <row r="974" spans="2:2">
      <c r="B974" t="str">
        <f t="shared" si="15"/>
        <v/>
      </c>
    </row>
    <row r="975" spans="2:2">
      <c r="B975" t="str">
        <f t="shared" si="15"/>
        <v/>
      </c>
    </row>
    <row r="976" spans="2:2">
      <c r="B976" t="str">
        <f t="shared" si="15"/>
        <v/>
      </c>
    </row>
    <row r="977" spans="2:2">
      <c r="B977" t="str">
        <f t="shared" si="15"/>
        <v/>
      </c>
    </row>
    <row r="978" spans="2:2">
      <c r="B978" t="str">
        <f t="shared" si="15"/>
        <v/>
      </c>
    </row>
    <row r="979" spans="2:2">
      <c r="B979" t="str">
        <f t="shared" si="15"/>
        <v/>
      </c>
    </row>
    <row r="980" spans="2:2">
      <c r="B980" t="str">
        <f t="shared" si="15"/>
        <v/>
      </c>
    </row>
    <row r="981" spans="2:2">
      <c r="B981" t="str">
        <f t="shared" si="15"/>
        <v/>
      </c>
    </row>
    <row r="982" spans="2:2">
      <c r="B982" t="str">
        <f t="shared" si="15"/>
        <v/>
      </c>
    </row>
    <row r="983" spans="2:2">
      <c r="B983" t="str">
        <f t="shared" si="15"/>
        <v/>
      </c>
    </row>
    <row r="984" spans="2:2">
      <c r="B984" t="str">
        <f t="shared" si="15"/>
        <v/>
      </c>
    </row>
    <row r="985" spans="2:2">
      <c r="B985" t="str">
        <f t="shared" si="15"/>
        <v/>
      </c>
    </row>
    <row r="986" spans="2:2">
      <c r="B986" t="str">
        <f t="shared" si="15"/>
        <v/>
      </c>
    </row>
    <row r="987" spans="2:2">
      <c r="B987" t="str">
        <f t="shared" si="15"/>
        <v/>
      </c>
    </row>
    <row r="988" spans="2:2">
      <c r="B988" t="str">
        <f t="shared" si="15"/>
        <v/>
      </c>
    </row>
    <row r="989" spans="2:2">
      <c r="B989" t="str">
        <f t="shared" si="15"/>
        <v/>
      </c>
    </row>
    <row r="990" spans="2:2">
      <c r="B990" t="str">
        <f t="shared" si="15"/>
        <v/>
      </c>
    </row>
    <row r="991" spans="2:2">
      <c r="B991" t="str">
        <f t="shared" si="15"/>
        <v/>
      </c>
    </row>
    <row r="992" spans="2:2">
      <c r="B992" t="str">
        <f t="shared" si="15"/>
        <v/>
      </c>
    </row>
    <row r="993" spans="2:2">
      <c r="B993" t="str">
        <f t="shared" si="15"/>
        <v/>
      </c>
    </row>
    <row r="994" spans="2:2">
      <c r="B994" t="str">
        <f t="shared" si="15"/>
        <v/>
      </c>
    </row>
    <row r="995" spans="2:2">
      <c r="B995" t="str">
        <f t="shared" si="15"/>
        <v/>
      </c>
    </row>
    <row r="996" spans="2:2">
      <c r="B996" t="str">
        <f t="shared" si="15"/>
        <v/>
      </c>
    </row>
    <row r="997" spans="2:2">
      <c r="B997" t="str">
        <f t="shared" si="15"/>
        <v/>
      </c>
    </row>
    <row r="998" spans="2:2">
      <c r="B998" t="str">
        <f t="shared" si="15"/>
        <v/>
      </c>
    </row>
    <row r="999" spans="2:2">
      <c r="B999" t="str">
        <f t="shared" si="15"/>
        <v/>
      </c>
    </row>
    <row r="1000" spans="2:2">
      <c r="B1000" t="str">
        <f t="shared" si="15"/>
        <v/>
      </c>
    </row>
    <row r="1001" spans="2:2">
      <c r="B1001" t="str">
        <f t="shared" si="15"/>
        <v/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Cooking Coords</vt:lpstr>
      <vt:lpstr>Stat Tracker</vt:lpstr>
      <vt:lpstr>Cooking Helper</vt:lpstr>
      <vt:lpstr>Lists</vt:lpstr>
      <vt:lpstr>Cooking Stock</vt:lpstr>
      <vt:lpstr>Additives</vt:lpstr>
      <vt:lpstr>AddListAlpha</vt:lpstr>
      <vt:lpstr>BaseListAlpha</vt:lpstr>
      <vt:lpstr>Bases</vt:lpstr>
      <vt:lpstr>Stock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jhughes</dc:creator>
  <cp:lastModifiedBy>jhughes</cp:lastModifiedBy>
  <dcterms:created xsi:type="dcterms:W3CDTF">2015-12-29T16:49:19Z</dcterms:created>
  <dcterms:modified xsi:type="dcterms:W3CDTF">2015-12-30T23:15:06Z</dcterms:modified>
</cp:coreProperties>
</file>